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zDbsGJGFsOxt5xSW2mE09kWTcPj6IbhkjJ92bTxBEAJS4cVXbYinuQFsRFQXsilQCanWoI1NAGO4PFpfY8AA==" workbookSaltValue="fKeYDGYEhEcQhmjDIB6+L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refMode="R1C1" concurrentCalc="1"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<sst xmlns="http://schemas.openxmlformats.org/spreadsheetml/2006/main" xmlns:r="http://schemas.openxmlformats.org/officeDocument/2006/relationships" count="112" uniqueCount="112">
  <si>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</si>
  <si>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</si>
  <si>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</si>
  <si>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</si>
  <si>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</si>
  <si>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</si>
  <si>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経営比較分析表（令和4年度決算）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</si>
  <si>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</si>
  <si>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</si>
  <si>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</si>
  <si>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</si>
  <si>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</si>
  <si>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</si>
  <si>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</si>
  <si>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</si>
  <si>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</si>
  <si>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</si>
  <si>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</si>
  <si>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</si>
  <si>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</si>
  <si>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</si>
  <si>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</si>
  <si>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</si>
  <si>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</si>
  <si>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</si>
  <si>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</si>
  <si>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</si>
  <si>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</si>
  <si>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</si>
  <si>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</si>
  <si>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</si>
  <si>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</si>
  <si>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</si>
  <si>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</si>
  <si>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</si>
  <si>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</si>
  <si>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</si>
  <si>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</si>
  <si>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</si>
  <si>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</si>
  <si>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</si>
  <si>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</si>
  <si>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</si>
  <si>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</si>
  <si>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</si>
  <si>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</si>
  <si>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</si>
  <si>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</si>
  <si>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</si>
  <si>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</si>
  <si>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</si>
  <si>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</si>
  <si>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</si>
  <si>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</si>
  <si>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</si>
  <si>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</si>
  <si>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</si>
  <si>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</si>
  <si>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</si>
  <si>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</si>
  <si>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</si>
  <si>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</si>
  <si>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</si>
  <si>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</si>
  <si>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</si>
  <si>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</si>
  <si>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</si>
  <si>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</si>
  <si>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</si>
  <si>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</si>
  <si>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</si>
  <si>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</si>
  <si>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</si>
  <si>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</si>
  <si>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</si>
  <si>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</si>
  <si>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</si>
  <si>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</si>
  <si>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</si>
  <si>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</si>
  <si>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</si>
  <si>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</si>
  <si>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</si>
  <si>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</si>
  <si>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</si>
  <si>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</si>
  <si>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</si>
  <si>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</si>
  <si>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</si>
  <si>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</si>
  <si>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</si>
  <si>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</si>
  <si>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</si>
  <si>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中標津町</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</si>
  <si>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</si>
  <si>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</si>
  <si>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</si>
  <si>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</si>
  <si>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</si>
  <si>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</si>
  <si>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</si>
  <si>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</si>
  <si>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</si>
  <si>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</si>
  <si>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</si>
  <si>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</si>
  <si>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</si>
  <si>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</si>
  <si>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</si>
  <si>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平成26年度に策定した中標津町水道ビジョンに基づき経営を行っている。
　各指標の結果は、概ね類似団体より良い数値となっており、経営状況は比較的良好だといえるが、人口減少とともに給水収益が減少していくことから、今後は厳しい経営状況になることが見込まれる。
　また、高度経済成長期に整備された大量の施設等が更新時期を迎え課題が山積しており、近年では減価償却費が増加するなど各指標の数値は悪くなっていくことが見込まれる。管路経年化比率が悪化していることから、今後の水道事業の経営においては、各指標の数値維持が重要であることから、中標津町水道ビジョンを着実に進めながら、安定した経営基盤強化を図ってまいる。</t>
    <rPh sb="208" eb="210">
      <t>カンロ</t>
    </rPh>
    <rPh sb="210" eb="213">
      <t>ケイネンカ</t>
    </rPh>
    <rPh sb="213" eb="215">
      <t>ヒリツ</t>
    </rPh>
    <rPh sb="216" eb="218">
      <t>アッカ</t>
    </rPh>
    <phoneticPr fontId="1"/>
  </si>
  <si>
    <t>①経常収支比率は100％以上であるが、近年、建設改良費の増加により減価償却費が年々増加しており、近く100％を下回ることが予想される。100％を下回らないような投資計画が必要である。
②累積欠損金は発生していない。
③比率は100％を上回っており、流動負債の減により比率が上昇した。債務に対して支払能力があるといえる。
④企業債残高の圧縮のため内部留保資金を活用し、近年企業債借入を一部事業のみとしており、比率は横ばいとなっている。
⑤料金回収率は100％を上回っており、給水に係る費用を給水収益で賄えている。今年度は供給単価が増化したが、給水原価も増加したことにより数値は減少した。
⑥類似団体及び全国平均値を上回っており、今後も投資の効率化や維持管理費の削減に取り組む。
⑦施設利用率については、類似団体及び全国平均値を上回っており適切に利用できている。
⑧有収率の改善のため、令和元年度から漏水調査を行い、漏水箇所の修繕を行ってきたが、有収水量が減少したことから、漏水調査を計画的に行う。</t>
    <rPh sb="124" eb="126">
      <t>リュウドウ</t>
    </rPh>
    <rPh sb="126" eb="128">
      <t>フサイ</t>
    </rPh>
    <rPh sb="129" eb="130">
      <t>ゲン</t>
    </rPh>
    <rPh sb="133" eb="135">
      <t>ヒリツ</t>
    </rPh>
    <rPh sb="136" eb="138">
      <t>ジョウショウ</t>
    </rPh>
    <rPh sb="206" eb="207">
      <t>ヨコ</t>
    </rPh>
    <rPh sb="261" eb="263">
      <t>タンカ</t>
    </rPh>
    <rPh sb="264" eb="265">
      <t>ゾウ</t>
    </rPh>
    <rPh sb="265" eb="266">
      <t>カ</t>
    </rPh>
    <rPh sb="270" eb="272">
      <t>キュウスイ</t>
    </rPh>
    <rPh sb="272" eb="274">
      <t>ゲンカ</t>
    </rPh>
    <rPh sb="275" eb="277">
      <t>ゾウカ</t>
    </rPh>
    <rPh sb="284" eb="286">
      <t>スウチ</t>
    </rPh>
    <rPh sb="287" eb="289">
      <t>ゲンショウ</t>
    </rPh>
    <rPh sb="313" eb="315">
      <t>コンゴ</t>
    </rPh>
    <rPh sb="421" eb="425">
      <t>ユウシュウスイリョウ</t>
    </rPh>
    <rPh sb="426" eb="428">
      <t>ゲンショウ</t>
    </rPh>
    <rPh sb="435" eb="437">
      <t>ロウスイ</t>
    </rPh>
    <rPh sb="437" eb="439">
      <t>チョウサ</t>
    </rPh>
    <rPh sb="440" eb="443">
      <t>ケイカクテキ</t>
    </rPh>
    <rPh sb="444" eb="445">
      <t>オコナ</t>
    </rPh>
    <phoneticPr fontId="1"/>
  </si>
  <si>
    <r>
      <t>①施設の老朽度合を示したもので、類似団体及び全国平均値を下回っており、計画的な投資が実施されている。
②大きく前年度より比率が増加し、類似団体及び全国平均値を上回った。近年浄水施設整備を中心に更新をすす</t>
    </r>
    <r>
      <rPr>
        <sz val="11"/>
        <color auto="1"/>
        <rFont val="ＭＳ ゴシック"/>
      </rPr>
      <t xml:space="preserve">めてきたが、今後は管路の計画的な更新を行なっていく必要がある。
③類似団体及び全国平均値を上回っている。今後も水道ビジョンを元に計画的に更新していく。
</t>
    </r>
    <rPh sb="52" eb="53">
      <t>オオ</t>
    </rPh>
    <rPh sb="55" eb="58">
      <t>ゼンネンド</t>
    </rPh>
    <rPh sb="60" eb="62">
      <t>ヒリツ</t>
    </rPh>
    <rPh sb="63" eb="65">
      <t>ゾウカ</t>
    </rPh>
    <rPh sb="84" eb="86">
      <t>キンネン</t>
    </rPh>
    <rPh sb="86" eb="88">
      <t>ジョウスイ</t>
    </rPh>
    <rPh sb="88" eb="90">
      <t>シセツ</t>
    </rPh>
    <rPh sb="90" eb="92">
      <t>セイビ</t>
    </rPh>
    <rPh sb="93" eb="95">
      <t>チュウシン</t>
    </rPh>
    <rPh sb="96" eb="98">
      <t>コウシン</t>
    </rPh>
    <rPh sb="110" eb="112">
      <t>カンロ</t>
    </rPh>
    <rPh sb="120" eb="121">
      <t>オコ</t>
    </rPh>
    <rPh sb="126" eb="128">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</si>
</sst>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0.19</c:v>
                </c:pt>
                <c:pt idx="1">
                  <c:v>2.83</c:v>
                </c:pt>
                <c:pt idx="2">
                  <c:v>0.91</c:v>
                </c:pt>
                <c:pt idx="3">
                  <c:v>0.56999999999999995</c:v>
                </c:pt>
                <c:pt idx="4">
                  <c:v>0.59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c:v>
                </c:pt>
                <c:pt idx="1">
                  <c:v>0.52</c:v>
                </c:pt>
                <c:pt idx="2">
                  <c:v>0.53</c:v>
                </c:pt>
                <c:pt idx="3">
                  <c:v>0.48</c:v>
                </c:pt>
                <c:pt idx="4">
                  <c:v>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66.13</c:v>
                </c:pt>
                <c:pt idx="1">
                  <c:v>65.48</c:v>
                </c:pt>
                <c:pt idx="2">
                  <c:v>65.59</c:v>
                </c:pt>
                <c:pt idx="3">
                  <c:v>64.45</c:v>
                </c:pt>
                <c:pt idx="4">
                  <c:v>63.73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55.03</c:v>
                </c:pt>
                <c:pt idx="1">
                  <c:v>55.14</c:v>
                </c:pt>
                <c:pt idx="2">
                  <c:v>55.89</c:v>
                </c:pt>
                <c:pt idx="3">
                  <c:v>55.72</c:v>
                </c:pt>
                <c:pt idx="4">
                  <c:v>55.31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87.71</c:v>
                </c:pt>
                <c:pt idx="1">
                  <c:v>89.02</c:v>
                </c:pt>
                <c:pt idx="2">
                  <c:v>90.39</c:v>
                </c:pt>
                <c:pt idx="3">
                  <c:v>91.11</c:v>
                </c:pt>
                <c:pt idx="4">
                  <c:v>90.72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81.900000000000006</c:v>
                </c:pt>
                <c:pt idx="1">
                  <c:v>81.39</c:v>
                </c:pt>
                <c:pt idx="2">
                  <c:v>81.27</c:v>
                </c:pt>
                <c:pt idx="3">
                  <c:v>81.260000000000005</c:v>
                </c:pt>
                <c:pt idx="4">
                  <c:v>80.36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112.48</c:v>
                </c:pt>
                <c:pt idx="1">
                  <c:v>103.1</c:v>
                </c:pt>
                <c:pt idx="2">
                  <c:v>106.47</c:v>
                </c:pt>
                <c:pt idx="3">
                  <c:v>106.09</c:v>
                </c:pt>
                <c:pt idx="4">
                  <c:v>104.51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108.87</c:v>
                </c:pt>
                <c:pt idx="1">
                  <c:v>108.61</c:v>
                </c:pt>
                <c:pt idx="2">
                  <c:v>108.35</c:v>
                </c:pt>
                <c:pt idx="3">
                  <c:v>108.84</c:v>
                </c:pt>
                <c:pt idx="4">
                  <c:v>105.92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42.45</c:v>
                </c:pt>
                <c:pt idx="1">
                  <c:v>42.17</c:v>
                </c:pt>
                <c:pt idx="2">
                  <c:v>42.52</c:v>
                </c:pt>
                <c:pt idx="3">
                  <c:v>42.97</c:v>
                </c:pt>
                <c:pt idx="4">
                  <c:v>43.51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48.87</c:v>
                </c:pt>
                <c:pt idx="1">
                  <c:v>49.92</c:v>
                </c:pt>
                <c:pt idx="2">
                  <c:v>50.63</c:v>
                </c:pt>
                <c:pt idx="3">
                  <c:v>51.29</c:v>
                </c:pt>
                <c:pt idx="4">
                  <c:v>52.2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11.08</c:v>
                </c:pt>
                <c:pt idx="1">
                  <c:v>10.99</c:v>
                </c:pt>
                <c:pt idx="2">
                  <c:v>25.31</c:v>
                </c:pt>
                <c:pt idx="3">
                  <c:v>24.98</c:v>
                </c:pt>
                <c:pt idx="4">
                  <c:v>38.19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14.85</c:v>
                </c:pt>
                <c:pt idx="1">
                  <c:v>16.88</c:v>
                </c:pt>
                <c:pt idx="2">
                  <c:v>18.28</c:v>
                </c:pt>
                <c:pt idx="3">
                  <c:v>19.61</c:v>
                </c:pt>
                <c:pt idx="4">
                  <c:v>20.73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3.16</c:v>
                </c:pt>
                <c:pt idx="1">
                  <c:v>3.59</c:v>
                </c:pt>
                <c:pt idx="2">
                  <c:v>3.98</c:v>
                </c:pt>
                <c:pt idx="3">
                  <c:v>6.02</c:v>
                </c:pt>
                <c:pt idx="4">
                  <c:v>7.78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1621.35</c:v>
                </c:pt>
                <c:pt idx="1">
                  <c:v>1069.54</c:v>
                </c:pt>
                <c:pt idx="2">
                  <c:v>697.01</c:v>
                </c:pt>
                <c:pt idx="3">
                  <c:v>546.25</c:v>
                </c:pt>
                <c:pt idx="4">
                  <c:v>664.21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369.69</c:v>
                </c:pt>
                <c:pt idx="1">
                  <c:v>379.08</c:v>
                </c:pt>
                <c:pt idx="2">
                  <c:v>367.55</c:v>
                </c:pt>
                <c:pt idx="3">
                  <c:v>378.56</c:v>
                </c:pt>
                <c:pt idx="4">
                  <c:v>364.46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514.83000000000004</c:v>
                </c:pt>
                <c:pt idx="1">
                  <c:v>504.86</c:v>
                </c:pt>
                <c:pt idx="2">
                  <c:v>506.81</c:v>
                </c:pt>
                <c:pt idx="3">
                  <c:v>497.29</c:v>
                </c:pt>
                <c:pt idx="4">
                  <c:v>500.82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402.99</c:v>
                </c:pt>
                <c:pt idx="1">
                  <c:v>398.98</c:v>
                </c:pt>
                <c:pt idx="2">
                  <c:v>418.68</c:v>
                </c:pt>
                <c:pt idx="3">
                  <c:v>395.68</c:v>
                </c:pt>
                <c:pt idx="4">
                  <c:v>403.72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109.22</c:v>
                </c:pt>
                <c:pt idx="1">
                  <c:v>99.81</c:v>
                </c:pt>
                <c:pt idx="2">
                  <c:v>100.91</c:v>
                </c:pt>
                <c:pt idx="3">
                  <c:v>103.59</c:v>
                </c:pt>
                <c:pt idx="4">
                  <c:v>101.79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98.66</c:v>
                </c:pt>
                <c:pt idx="1">
                  <c:v>98.64</c:v>
                </c:pt>
                <c:pt idx="2">
                  <c:v>94.78</c:v>
                </c:pt>
                <c:pt idx="3">
                  <c:v>97.59</c:v>
                </c:pt>
                <c:pt idx="4">
                  <c:v>92.17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198.72</c:v>
                </c:pt>
                <c:pt idx="1">
                  <c:v>216.96</c:v>
                </c:pt>
                <c:pt idx="2">
                  <c:v>210.32</c:v>
                </c:pt>
                <c:pt idx="3">
                  <c:v>211.73</c:v>
                </c:pt>
                <c:pt idx="4">
                  <c:v>216.93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178.59</c:v>
                </c:pt>
                <c:pt idx="1">
                  <c:v>178.92</c:v>
                </c:pt>
                <c:pt idx="2">
                  <c:v>181.3</c:v>
                </c:pt>
                <c:pt idx="3">
                  <c:v>181.71</c:v>
                </c:pt>
                <c:pt idx="4">
                  <c:v>188.51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E43" zoomScale="85" zoomScaleNormal="85" workbookViewId="0">
      <selection activeCell="BO88" sqref="BO88"/>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5</v>
      </c>
      <c r="J7" s="13"/>
      <c r="K7" s="13"/>
      <c r="L7" s="13"/>
      <c r="M7" s="13"/>
      <c r="N7" s="13"/>
      <c r="O7" s="22"/>
      <c r="P7" s="25" t="s">
        <v>10</v>
      </c>
      <c r="Q7" s="25"/>
      <c r="R7" s="25"/>
      <c r="S7" s="25"/>
      <c r="T7" s="25"/>
      <c r="U7" s="25"/>
      <c r="V7" s="25"/>
      <c r="W7" s="25" t="s">
        <v>12</v>
      </c>
      <c r="X7" s="25"/>
      <c r="Y7" s="25"/>
      <c r="Z7" s="25"/>
      <c r="AA7" s="25"/>
      <c r="AB7" s="25"/>
      <c r="AC7" s="25"/>
      <c r="AD7" s="25" t="s">
        <v>9</v>
      </c>
      <c r="AE7" s="25"/>
      <c r="AF7" s="25"/>
      <c r="AG7" s="25"/>
      <c r="AH7" s="25"/>
      <c r="AI7" s="25"/>
      <c r="AJ7" s="25"/>
      <c r="AK7" s="2"/>
      <c r="AL7" s="25" t="s">
        <v>15</v>
      </c>
      <c r="AM7" s="25"/>
      <c r="AN7" s="25"/>
      <c r="AO7" s="25"/>
      <c r="AP7" s="25"/>
      <c r="AQ7" s="25"/>
      <c r="AR7" s="25"/>
      <c r="AS7" s="25"/>
      <c r="AT7" s="5" t="s">
        <v>3</v>
      </c>
      <c r="AU7" s="13"/>
      <c r="AV7" s="13"/>
      <c r="AW7" s="13"/>
      <c r="AX7" s="13"/>
      <c r="AY7" s="13"/>
      <c r="AZ7" s="13"/>
      <c r="BA7" s="13"/>
      <c r="BB7" s="25" t="s">
        <v>17</v>
      </c>
      <c r="BC7" s="25"/>
      <c r="BD7" s="25"/>
      <c r="BE7" s="25"/>
      <c r="BF7" s="25"/>
      <c r="BG7" s="25"/>
      <c r="BH7" s="25"/>
      <c r="BI7" s="25"/>
      <c r="BJ7" s="3"/>
      <c r="BK7" s="3"/>
      <c r="BL7" s="35" t="s">
        <v>18</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A6</v>
      </c>
      <c r="X8" s="26"/>
      <c r="Y8" s="26"/>
      <c r="Z8" s="26"/>
      <c r="AA8" s="26"/>
      <c r="AB8" s="26"/>
      <c r="AC8" s="26"/>
      <c r="AD8" s="26" t="str">
        <f>データ!$M$6</f>
        <v>非設置</v>
      </c>
      <c r="AE8" s="26"/>
      <c r="AF8" s="26"/>
      <c r="AG8" s="26"/>
      <c r="AH8" s="26"/>
      <c r="AI8" s="26"/>
      <c r="AJ8" s="26"/>
      <c r="AK8" s="2"/>
      <c r="AL8" s="29">
        <f>データ!$R$6</f>
        <v>22729</v>
      </c>
      <c r="AM8" s="29"/>
      <c r="AN8" s="29"/>
      <c r="AO8" s="29"/>
      <c r="AP8" s="29"/>
      <c r="AQ8" s="29"/>
      <c r="AR8" s="29"/>
      <c r="AS8" s="29"/>
      <c r="AT8" s="7">
        <f>データ!$S$6</f>
        <v>684.87</v>
      </c>
      <c r="AU8" s="15"/>
      <c r="AV8" s="15"/>
      <c r="AW8" s="15"/>
      <c r="AX8" s="15"/>
      <c r="AY8" s="15"/>
      <c r="AZ8" s="15"/>
      <c r="BA8" s="15"/>
      <c r="BB8" s="27">
        <f>データ!$T$6</f>
        <v>33.19</v>
      </c>
      <c r="BC8" s="27"/>
      <c r="BD8" s="27"/>
      <c r="BE8" s="27"/>
      <c r="BF8" s="27"/>
      <c r="BG8" s="27"/>
      <c r="BH8" s="27"/>
      <c r="BI8" s="27"/>
      <c r="BJ8" s="3"/>
      <c r="BK8" s="3"/>
      <c r="BL8" s="36" t="s">
        <v>4</v>
      </c>
      <c r="BM8" s="47"/>
      <c r="BN8" s="55" t="s">
        <v>20</v>
      </c>
      <c r="BO8" s="55"/>
      <c r="BP8" s="55"/>
      <c r="BQ8" s="55"/>
      <c r="BR8" s="55"/>
      <c r="BS8" s="55"/>
      <c r="BT8" s="55"/>
      <c r="BU8" s="55"/>
      <c r="BV8" s="55"/>
      <c r="BW8" s="55"/>
      <c r="BX8" s="55"/>
      <c r="BY8" s="59"/>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21</v>
      </c>
      <c r="X9" s="25"/>
      <c r="Y9" s="25"/>
      <c r="Z9" s="25"/>
      <c r="AA9" s="25"/>
      <c r="AB9" s="25"/>
      <c r="AC9" s="25"/>
      <c r="AD9" s="2"/>
      <c r="AE9" s="2"/>
      <c r="AF9" s="2"/>
      <c r="AG9" s="2"/>
      <c r="AH9" s="2"/>
      <c r="AI9" s="2"/>
      <c r="AJ9" s="2"/>
      <c r="AK9" s="2"/>
      <c r="AL9" s="25" t="s">
        <v>28</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31</v>
      </c>
      <c r="BM9" s="48"/>
      <c r="BN9" s="56" t="s">
        <v>33</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64.05</v>
      </c>
      <c r="J10" s="15"/>
      <c r="K10" s="15"/>
      <c r="L10" s="15"/>
      <c r="M10" s="15"/>
      <c r="N10" s="15"/>
      <c r="O10" s="24"/>
      <c r="P10" s="27">
        <f>データ!$P$6</f>
        <v>86.68</v>
      </c>
      <c r="Q10" s="27"/>
      <c r="R10" s="27"/>
      <c r="S10" s="27"/>
      <c r="T10" s="27"/>
      <c r="U10" s="27"/>
      <c r="V10" s="27"/>
      <c r="W10" s="29">
        <f>データ!$Q$6</f>
        <v>4158</v>
      </c>
      <c r="X10" s="29"/>
      <c r="Y10" s="29"/>
      <c r="Z10" s="29"/>
      <c r="AA10" s="29"/>
      <c r="AB10" s="29"/>
      <c r="AC10" s="29"/>
      <c r="AD10" s="2"/>
      <c r="AE10" s="2"/>
      <c r="AF10" s="2"/>
      <c r="AG10" s="2"/>
      <c r="AH10" s="2"/>
      <c r="AI10" s="2"/>
      <c r="AJ10" s="2"/>
      <c r="AK10" s="2"/>
      <c r="AL10" s="29">
        <f>データ!$U$6</f>
        <v>19419</v>
      </c>
      <c r="AM10" s="29"/>
      <c r="AN10" s="29"/>
      <c r="AO10" s="29"/>
      <c r="AP10" s="29"/>
      <c r="AQ10" s="29"/>
      <c r="AR10" s="29"/>
      <c r="AS10" s="29"/>
      <c r="AT10" s="7">
        <f>データ!$V$6</f>
        <v>54.4</v>
      </c>
      <c r="AU10" s="15"/>
      <c r="AV10" s="15"/>
      <c r="AW10" s="15"/>
      <c r="AX10" s="15"/>
      <c r="AY10" s="15"/>
      <c r="AZ10" s="15"/>
      <c r="BA10" s="15"/>
      <c r="BB10" s="27">
        <f>データ!$W$6</f>
        <v>356.97</v>
      </c>
      <c r="BC10" s="27"/>
      <c r="BD10" s="27"/>
      <c r="BE10" s="27"/>
      <c r="BF10" s="27"/>
      <c r="BG10" s="27"/>
      <c r="BH10" s="27"/>
      <c r="BI10" s="27"/>
      <c r="BJ10" s="2"/>
      <c r="BK10" s="2"/>
      <c r="BL10" s="38" t="s">
        <v>35</v>
      </c>
      <c r="BM10" s="49"/>
      <c r="BN10" s="57" t="s">
        <v>16</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111</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109</v>
      </c>
      <c r="BM66" s="52"/>
      <c r="BN66" s="52"/>
      <c r="BO66" s="52"/>
      <c r="BP66" s="52"/>
      <c r="BQ66" s="52"/>
      <c r="BR66" s="52"/>
      <c r="BS66" s="52"/>
      <c r="BT66" s="52"/>
      <c r="BU66" s="52"/>
      <c r="BV66" s="52"/>
      <c r="BW66" s="52"/>
      <c r="BX66" s="52"/>
      <c r="BY66" s="52"/>
      <c r="BZ66" s="64"/>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2"/>
      <c r="BN67" s="52"/>
      <c r="BO67" s="52"/>
      <c r="BP67" s="52"/>
      <c r="BQ67" s="52"/>
      <c r="BR67" s="52"/>
      <c r="BS67" s="52"/>
      <c r="BT67" s="52"/>
      <c r="BU67" s="52"/>
      <c r="BV67" s="52"/>
      <c r="BW67" s="52"/>
      <c r="BX67" s="52"/>
      <c r="BY67" s="52"/>
      <c r="BZ67" s="64"/>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2"/>
      <c r="BN68" s="52"/>
      <c r="BO68" s="52"/>
      <c r="BP68" s="52"/>
      <c r="BQ68" s="52"/>
      <c r="BR68" s="52"/>
      <c r="BS68" s="52"/>
      <c r="BT68" s="52"/>
      <c r="BU68" s="52"/>
      <c r="BV68" s="52"/>
      <c r="BW68" s="52"/>
      <c r="BX68" s="52"/>
      <c r="BY68" s="52"/>
      <c r="BZ68" s="64"/>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2"/>
      <c r="BN69" s="52"/>
      <c r="BO69" s="52"/>
      <c r="BP69" s="52"/>
      <c r="BQ69" s="52"/>
      <c r="BR69" s="52"/>
      <c r="BS69" s="52"/>
      <c r="BT69" s="52"/>
      <c r="BU69" s="52"/>
      <c r="BV69" s="52"/>
      <c r="BW69" s="52"/>
      <c r="BX69" s="52"/>
      <c r="BY69" s="52"/>
      <c r="BZ69" s="64"/>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2"/>
      <c r="BN70" s="52"/>
      <c r="BO70" s="52"/>
      <c r="BP70" s="52"/>
      <c r="BQ70" s="52"/>
      <c r="BR70" s="52"/>
      <c r="BS70" s="52"/>
      <c r="BT70" s="52"/>
      <c r="BU70" s="52"/>
      <c r="BV70" s="52"/>
      <c r="BW70" s="52"/>
      <c r="BX70" s="52"/>
      <c r="BY70" s="52"/>
      <c r="BZ70" s="64"/>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2"/>
      <c r="BN71" s="52"/>
      <c r="BO71" s="52"/>
      <c r="BP71" s="52"/>
      <c r="BQ71" s="52"/>
      <c r="BR71" s="52"/>
      <c r="BS71" s="52"/>
      <c r="BT71" s="52"/>
      <c r="BU71" s="52"/>
      <c r="BV71" s="52"/>
      <c r="BW71" s="52"/>
      <c r="BX71" s="52"/>
      <c r="BY71" s="52"/>
      <c r="BZ71" s="64"/>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2"/>
      <c r="BN72" s="52"/>
      <c r="BO72" s="52"/>
      <c r="BP72" s="52"/>
      <c r="BQ72" s="52"/>
      <c r="BR72" s="52"/>
      <c r="BS72" s="52"/>
      <c r="BT72" s="52"/>
      <c r="BU72" s="52"/>
      <c r="BV72" s="52"/>
      <c r="BW72" s="52"/>
      <c r="BX72" s="52"/>
      <c r="BY72" s="52"/>
      <c r="BZ72" s="64"/>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2"/>
      <c r="BN73" s="52"/>
      <c r="BO73" s="52"/>
      <c r="BP73" s="52"/>
      <c r="BQ73" s="52"/>
      <c r="BR73" s="52"/>
      <c r="BS73" s="52"/>
      <c r="BT73" s="52"/>
      <c r="BU73" s="52"/>
      <c r="BV73" s="52"/>
      <c r="BW73" s="52"/>
      <c r="BX73" s="52"/>
      <c r="BY73" s="52"/>
      <c r="BZ73" s="64"/>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2"/>
      <c r="BN74" s="52"/>
      <c r="BO74" s="52"/>
      <c r="BP74" s="52"/>
      <c r="BQ74" s="52"/>
      <c r="BR74" s="52"/>
      <c r="BS74" s="52"/>
      <c r="BT74" s="52"/>
      <c r="BU74" s="52"/>
      <c r="BV74" s="52"/>
      <c r="BW74" s="52"/>
      <c r="BX74" s="52"/>
      <c r="BY74" s="52"/>
      <c r="BZ74" s="64"/>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2"/>
      <c r="BN75" s="52"/>
      <c r="BO75" s="52"/>
      <c r="BP75" s="52"/>
      <c r="BQ75" s="52"/>
      <c r="BR75" s="52"/>
      <c r="BS75" s="52"/>
      <c r="BT75" s="52"/>
      <c r="BU75" s="52"/>
      <c r="BV75" s="52"/>
      <c r="BW75" s="52"/>
      <c r="BX75" s="52"/>
      <c r="BY75" s="52"/>
      <c r="BZ75" s="64"/>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2"/>
      <c r="BN76" s="52"/>
      <c r="BO76" s="52"/>
      <c r="BP76" s="52"/>
      <c r="BQ76" s="52"/>
      <c r="BR76" s="52"/>
      <c r="BS76" s="52"/>
      <c r="BT76" s="52"/>
      <c r="BU76" s="52"/>
      <c r="BV76" s="52"/>
      <c r="BW76" s="52"/>
      <c r="BX76" s="52"/>
      <c r="BY76" s="52"/>
      <c r="BZ76" s="64"/>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2"/>
      <c r="BN77" s="52"/>
      <c r="BO77" s="52"/>
      <c r="BP77" s="52"/>
      <c r="BQ77" s="52"/>
      <c r="BR77" s="52"/>
      <c r="BS77" s="52"/>
      <c r="BT77" s="52"/>
      <c r="BU77" s="52"/>
      <c r="BV77" s="52"/>
      <c r="BW77" s="52"/>
      <c r="BX77" s="52"/>
      <c r="BY77" s="52"/>
      <c r="BZ77" s="64"/>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2"/>
      <c r="BN78" s="52"/>
      <c r="BO78" s="52"/>
      <c r="BP78" s="52"/>
      <c r="BQ78" s="52"/>
      <c r="BR78" s="52"/>
      <c r="BS78" s="52"/>
      <c r="BT78" s="52"/>
      <c r="BU78" s="52"/>
      <c r="BV78" s="52"/>
      <c r="BW78" s="52"/>
      <c r="BX78" s="52"/>
      <c r="BY78" s="52"/>
      <c r="BZ78" s="64"/>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2"/>
      <c r="BN79" s="52"/>
      <c r="BO79" s="52"/>
      <c r="BP79" s="52"/>
      <c r="BQ79" s="52"/>
      <c r="BR79" s="52"/>
      <c r="BS79" s="52"/>
      <c r="BT79" s="52"/>
      <c r="BU79" s="52"/>
      <c r="BV79" s="52"/>
      <c r="BW79" s="52"/>
      <c r="BX79" s="52"/>
      <c r="BY79" s="52"/>
      <c r="BZ79" s="64"/>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2"/>
      <c r="BN80" s="52"/>
      <c r="BO80" s="52"/>
      <c r="BP80" s="52"/>
      <c r="BQ80" s="52"/>
      <c r="BR80" s="52"/>
      <c r="BS80" s="52"/>
      <c r="BT80" s="52"/>
      <c r="BU80" s="52"/>
      <c r="BV80" s="52"/>
      <c r="BW80" s="52"/>
      <c r="BX80" s="52"/>
      <c r="BY80" s="52"/>
      <c r="BZ80" s="64"/>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2"/>
      <c r="BN81" s="52"/>
      <c r="BO81" s="52"/>
      <c r="BP81" s="52"/>
      <c r="BQ81" s="52"/>
      <c r="BR81" s="52"/>
      <c r="BS81" s="52"/>
      <c r="BT81" s="52"/>
      <c r="BU81" s="52"/>
      <c r="BV81" s="52"/>
      <c r="BW81" s="52"/>
      <c r="BX81" s="52"/>
      <c r="BY81" s="52"/>
      <c r="BZ81" s="64"/>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42</v>
      </c>
      <c r="C84" s="12"/>
      <c r="D84" s="12"/>
      <c r="E84" s="12" t="s">
        <v>44</v>
      </c>
      <c r="F84" s="12" t="s">
        <v>46</v>
      </c>
      <c r="G84" s="12" t="s">
        <v>47</v>
      </c>
      <c r="H84" s="12" t="s">
        <v>40</v>
      </c>
      <c r="I84" s="12" t="s">
        <v>0</v>
      </c>
      <c r="J84" s="12" t="s">
        <v>26</v>
      </c>
      <c r="K84" s="12" t="s">
        <v>48</v>
      </c>
      <c r="L84" s="12" t="s">
        <v>50</v>
      </c>
      <c r="M84" s="12" t="s">
        <v>32</v>
      </c>
      <c r="N84" s="12" t="s">
        <v>52</v>
      </c>
      <c r="O84" s="12" t="s">
        <v>54</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Bhk32t7gYmu6Ja2UtjqC8s/gssZoPR5rO7j0iCxQIWBnJWvY+f1D18S2OfrH8pLJJW6l/EnZUJAdPAX7cM2pQ==" saltValue="p4tNqXnHlJfft1NXbRahm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45</v>
      </c>
      <c r="E1" s="77"/>
      <c r="F1" s="77"/>
      <c r="G1" s="77"/>
      <c r="H1" s="77"/>
      <c r="I1" s="77"/>
      <c r="J1" s="77"/>
      <c r="K1" s="77"/>
      <c r="L1" s="77"/>
      <c r="M1" s="77"/>
      <c r="N1" s="77"/>
      <c r="O1" s="77"/>
      <c r="P1" s="77"/>
      <c r="Q1" s="77"/>
      <c r="R1" s="77"/>
      <c r="S1" s="77"/>
      <c r="T1" s="77"/>
      <c r="U1" s="77"/>
      <c r="V1" s="77"/>
      <c r="W1" s="77"/>
      <c r="X1" s="77">
        <v>1</v>
      </c>
      <c r="Y1" s="77">
        <v>1</v>
      </c>
      <c r="Z1" s="77">
        <v>1</v>
      </c>
      <c r="AA1" s="77">
        <v>1</v>
      </c>
      <c r="AB1" s="77">
        <v>1</v>
      </c>
      <c r="AC1" s="77">
        <v>1</v>
      </c>
      <c r="AD1" s="77">
        <v>1</v>
      </c>
      <c r="AE1" s="77">
        <v>1</v>
      </c>
      <c r="AF1" s="77">
        <v>1</v>
      </c>
      <c r="AG1" s="77">
        <v>1</v>
      </c>
      <c r="AH1" s="77"/>
      <c r="AI1" s="77">
        <v>1</v>
      </c>
      <c r="AJ1" s="77">
        <v>1</v>
      </c>
      <c r="AK1" s="77">
        <v>1</v>
      </c>
      <c r="AL1" s="77">
        <v>1</v>
      </c>
      <c r="AM1" s="77">
        <v>1</v>
      </c>
      <c r="AN1" s="77">
        <v>1</v>
      </c>
      <c r="AO1" s="77">
        <v>1</v>
      </c>
      <c r="AP1" s="77">
        <v>1</v>
      </c>
      <c r="AQ1" s="77">
        <v>1</v>
      </c>
      <c r="AR1" s="77">
        <v>1</v>
      </c>
      <c r="AS1" s="77"/>
      <c r="AT1" s="77">
        <v>1</v>
      </c>
      <c r="AU1" s="77">
        <v>1</v>
      </c>
      <c r="AV1" s="77">
        <v>1</v>
      </c>
      <c r="AW1" s="77">
        <v>1</v>
      </c>
      <c r="AX1" s="77">
        <v>1</v>
      </c>
      <c r="AY1" s="77">
        <v>1</v>
      </c>
      <c r="AZ1" s="77">
        <v>1</v>
      </c>
      <c r="BA1" s="77">
        <v>1</v>
      </c>
      <c r="BB1" s="77">
        <v>1</v>
      </c>
      <c r="BC1" s="77">
        <v>1</v>
      </c>
      <c r="BD1" s="77"/>
      <c r="BE1" s="77">
        <v>1</v>
      </c>
      <c r="BF1" s="77">
        <v>1</v>
      </c>
      <c r="BG1" s="77">
        <v>1</v>
      </c>
      <c r="BH1" s="77">
        <v>1</v>
      </c>
      <c r="BI1" s="77">
        <v>1</v>
      </c>
      <c r="BJ1" s="77">
        <v>1</v>
      </c>
      <c r="BK1" s="77">
        <v>1</v>
      </c>
      <c r="BL1" s="77">
        <v>1</v>
      </c>
      <c r="BM1" s="77">
        <v>1</v>
      </c>
      <c r="BN1" s="77">
        <v>1</v>
      </c>
      <c r="BO1" s="77"/>
      <c r="BP1" s="77">
        <v>1</v>
      </c>
      <c r="BQ1" s="77">
        <v>1</v>
      </c>
      <c r="BR1" s="77">
        <v>1</v>
      </c>
      <c r="BS1" s="77">
        <v>1</v>
      </c>
      <c r="BT1" s="77">
        <v>1</v>
      </c>
      <c r="BU1" s="77">
        <v>1</v>
      </c>
      <c r="BV1" s="77">
        <v>1</v>
      </c>
      <c r="BW1" s="77">
        <v>1</v>
      </c>
      <c r="BX1" s="77">
        <v>1</v>
      </c>
      <c r="BY1" s="77">
        <v>1</v>
      </c>
      <c r="BZ1" s="77"/>
      <c r="CA1" s="77">
        <v>1</v>
      </c>
      <c r="CB1" s="77">
        <v>1</v>
      </c>
      <c r="CC1" s="77">
        <v>1</v>
      </c>
      <c r="CD1" s="77">
        <v>1</v>
      </c>
      <c r="CE1" s="77">
        <v>1</v>
      </c>
      <c r="CF1" s="77">
        <v>1</v>
      </c>
      <c r="CG1" s="77">
        <v>1</v>
      </c>
      <c r="CH1" s="77">
        <v>1</v>
      </c>
      <c r="CI1" s="77">
        <v>1</v>
      </c>
      <c r="CJ1" s="77">
        <v>1</v>
      </c>
      <c r="CK1" s="77"/>
      <c r="CL1" s="77">
        <v>1</v>
      </c>
      <c r="CM1" s="77">
        <v>1</v>
      </c>
      <c r="CN1" s="77">
        <v>1</v>
      </c>
      <c r="CO1" s="77">
        <v>1</v>
      </c>
      <c r="CP1" s="77">
        <v>1</v>
      </c>
      <c r="CQ1" s="77">
        <v>1</v>
      </c>
      <c r="CR1" s="77">
        <v>1</v>
      </c>
      <c r="CS1" s="77">
        <v>1</v>
      </c>
      <c r="CT1" s="77">
        <v>1</v>
      </c>
      <c r="CU1" s="77">
        <v>1</v>
      </c>
      <c r="CV1" s="77"/>
      <c r="CW1" s="77">
        <v>1</v>
      </c>
      <c r="CX1" s="77">
        <v>1</v>
      </c>
      <c r="CY1" s="77">
        <v>1</v>
      </c>
      <c r="CZ1" s="77">
        <v>1</v>
      </c>
      <c r="DA1" s="77">
        <v>1</v>
      </c>
      <c r="DB1" s="77">
        <v>1</v>
      </c>
      <c r="DC1" s="77">
        <v>1</v>
      </c>
      <c r="DD1" s="77">
        <v>1</v>
      </c>
      <c r="DE1" s="77">
        <v>1</v>
      </c>
      <c r="DF1" s="77">
        <v>1</v>
      </c>
      <c r="DG1" s="77"/>
      <c r="DH1" s="77">
        <v>1</v>
      </c>
      <c r="DI1" s="77">
        <v>1</v>
      </c>
      <c r="DJ1" s="77">
        <v>1</v>
      </c>
      <c r="DK1" s="77">
        <v>1</v>
      </c>
      <c r="DL1" s="77">
        <v>1</v>
      </c>
      <c r="DM1" s="77">
        <v>1</v>
      </c>
      <c r="DN1" s="77">
        <v>1</v>
      </c>
      <c r="DO1" s="77">
        <v>1</v>
      </c>
      <c r="DP1" s="77">
        <v>1</v>
      </c>
      <c r="DQ1" s="77">
        <v>1</v>
      </c>
      <c r="DR1" s="77"/>
      <c r="DS1" s="77">
        <v>1</v>
      </c>
      <c r="DT1" s="77">
        <v>1</v>
      </c>
      <c r="DU1" s="77">
        <v>1</v>
      </c>
      <c r="DV1" s="77">
        <v>1</v>
      </c>
      <c r="DW1" s="77">
        <v>1</v>
      </c>
      <c r="DX1" s="77">
        <v>1</v>
      </c>
      <c r="DY1" s="77">
        <v>1</v>
      </c>
      <c r="DZ1" s="77">
        <v>1</v>
      </c>
      <c r="EA1" s="77">
        <v>1</v>
      </c>
      <c r="EB1" s="77">
        <v>1</v>
      </c>
      <c r="EC1" s="77"/>
      <c r="ED1" s="77">
        <v>1</v>
      </c>
      <c r="EE1" s="77">
        <v>1</v>
      </c>
      <c r="EF1" s="77">
        <v>1</v>
      </c>
      <c r="EG1" s="77">
        <v>1</v>
      </c>
      <c r="EH1" s="77">
        <v>1</v>
      </c>
      <c r="EI1" s="77">
        <v>1</v>
      </c>
      <c r="EJ1" s="77">
        <v>1</v>
      </c>
      <c r="EK1" s="77">
        <v>1</v>
      </c>
      <c r="EL1" s="77">
        <v>1</v>
      </c>
      <c r="EM1" s="77">
        <v>1</v>
      </c>
      <c r="EN1" s="77"/>
    </row>
    <row r="2" spans="1:144">
      <c r="A2" s="68" t="s">
        <v>55</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19</v>
      </c>
      <c r="B3" s="70" t="s">
        <v>49</v>
      </c>
      <c r="C3" s="70" t="s">
        <v>57</v>
      </c>
      <c r="D3" s="70" t="s">
        <v>58</v>
      </c>
      <c r="E3" s="70" t="s">
        <v>8</v>
      </c>
      <c r="F3" s="70" t="s">
        <v>7</v>
      </c>
      <c r="G3" s="70" t="s">
        <v>24</v>
      </c>
      <c r="H3" s="78" t="s">
        <v>29</v>
      </c>
      <c r="I3" s="81"/>
      <c r="J3" s="81"/>
      <c r="K3" s="81"/>
      <c r="L3" s="81"/>
      <c r="M3" s="81"/>
      <c r="N3" s="81"/>
      <c r="O3" s="81"/>
      <c r="P3" s="81"/>
      <c r="Q3" s="81"/>
      <c r="R3" s="81"/>
      <c r="S3" s="81"/>
      <c r="T3" s="81"/>
      <c r="U3" s="81"/>
      <c r="V3" s="81"/>
      <c r="W3" s="85"/>
      <c r="X3" s="87" t="s">
        <v>53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68" t="s">
        <v>59</v>
      </c>
      <c r="B4" s="71"/>
      <c r="C4" s="71"/>
      <c r="D4" s="71"/>
      <c r="E4" s="71"/>
      <c r="F4" s="71"/>
      <c r="G4" s="71"/>
      <c r="H4" s="79"/>
      <c r="I4" s="82"/>
      <c r="J4" s="82"/>
      <c r="K4" s="82"/>
      <c r="L4" s="82"/>
      <c r="M4" s="82"/>
      <c r="N4" s="82"/>
      <c r="O4" s="82"/>
      <c r="P4" s="82"/>
      <c r="Q4" s="82"/>
      <c r="R4" s="82"/>
      <c r="S4" s="82"/>
      <c r="T4" s="82"/>
      <c r="U4" s="82"/>
      <c r="V4" s="82"/>
      <c r="W4" s="86"/>
      <c r="X4" s="88" t="s">
        <v>51</v>
      </c>
      <c r="Y4" s="88"/>
      <c r="Z4" s="88"/>
      <c r="AA4" s="88"/>
      <c r="AB4" s="88"/>
      <c r="AC4" s="88"/>
      <c r="AD4" s="88"/>
      <c r="AE4" s="88"/>
      <c r="AF4" s="88"/>
      <c r="AG4" s="88"/>
      <c r="AH4" s="88"/>
      <c r="AI4" s="88" t="s">
        <v>43</v>
      </c>
      <c r="AJ4" s="88"/>
      <c r="AK4" s="88"/>
      <c r="AL4" s="88"/>
      <c r="AM4" s="88"/>
      <c r="AN4" s="88"/>
      <c r="AO4" s="88"/>
      <c r="AP4" s="88"/>
      <c r="AQ4" s="88"/>
      <c r="AR4" s="88"/>
      <c r="AS4" s="88"/>
      <c r="AT4" s="88" t="s">
        <v>37</v>
      </c>
      <c r="AU4" s="88"/>
      <c r="AV4" s="88"/>
      <c r="AW4" s="88"/>
      <c r="AX4" s="88"/>
      <c r="AY4" s="88"/>
      <c r="AZ4" s="88"/>
      <c r="BA4" s="88"/>
      <c r="BB4" s="88"/>
      <c r="BC4" s="88"/>
      <c r="BD4" s="88"/>
      <c r="BE4" s="88" t="s">
        <v>61</v>
      </c>
      <c r="BF4" s="88"/>
      <c r="BG4" s="88"/>
      <c r="BH4" s="88"/>
      <c r="BI4" s="88"/>
      <c r="BJ4" s="88"/>
      <c r="BK4" s="88"/>
      <c r="BL4" s="88"/>
      <c r="BM4" s="88"/>
      <c r="BN4" s="88"/>
      <c r="BO4" s="88"/>
      <c r="BP4" s="88" t="s">
        <v>34</v>
      </c>
      <c r="BQ4" s="88"/>
      <c r="BR4" s="88"/>
      <c r="BS4" s="88"/>
      <c r="BT4" s="88"/>
      <c r="BU4" s="88"/>
      <c r="BV4" s="88"/>
      <c r="BW4" s="88"/>
      <c r="BX4" s="88"/>
      <c r="BY4" s="88"/>
      <c r="BZ4" s="88"/>
      <c r="CA4" s="88" t="s">
        <v>62</v>
      </c>
      <c r="CB4" s="88"/>
      <c r="CC4" s="88"/>
      <c r="CD4" s="88"/>
      <c r="CE4" s="88"/>
      <c r="CF4" s="88"/>
      <c r="CG4" s="88"/>
      <c r="CH4" s="88"/>
      <c r="CI4" s="88"/>
      <c r="CJ4" s="88"/>
      <c r="CK4" s="88"/>
      <c r="CL4" s="88" t="s">
        <v>64</v>
      </c>
      <c r="CM4" s="88"/>
      <c r="CN4" s="88"/>
      <c r="CO4" s="88"/>
      <c r="CP4" s="88"/>
      <c r="CQ4" s="88"/>
      <c r="CR4" s="88"/>
      <c r="CS4" s="88"/>
      <c r="CT4" s="88"/>
      <c r="CU4" s="88"/>
      <c r="CV4" s="88"/>
      <c r="CW4" s="88" t="s">
        <v>65</v>
      </c>
      <c r="CX4" s="88"/>
      <c r="CY4" s="88"/>
      <c r="CZ4" s="88"/>
      <c r="DA4" s="88"/>
      <c r="DB4" s="88"/>
      <c r="DC4" s="88"/>
      <c r="DD4" s="88"/>
      <c r="DE4" s="88"/>
      <c r="DF4" s="88"/>
      <c r="DG4" s="88"/>
      <c r="DH4" s="88" t="s">
        <v>66</v>
      </c>
      <c r="DI4" s="88"/>
      <c r="DJ4" s="88"/>
      <c r="DK4" s="88"/>
      <c r="DL4" s="88"/>
      <c r="DM4" s="88"/>
      <c r="DN4" s="88"/>
      <c r="DO4" s="88"/>
      <c r="DP4" s="88"/>
      <c r="DQ4" s="88"/>
      <c r="DR4" s="88"/>
      <c r="DS4" s="88" t="s">
        <v>60</v>
      </c>
      <c r="DT4" s="88"/>
      <c r="DU4" s="88"/>
      <c r="DV4" s="88"/>
      <c r="DW4" s="88"/>
      <c r="DX4" s="88"/>
      <c r="DY4" s="88"/>
      <c r="DZ4" s="88"/>
      <c r="EA4" s="88"/>
      <c r="EB4" s="88"/>
      <c r="EC4" s="88"/>
      <c r="ED4" s="88" t="s">
        <v>67</v>
      </c>
      <c r="EE4" s="88"/>
      <c r="EF4" s="88"/>
      <c r="EG4" s="88"/>
      <c r="EH4" s="88"/>
      <c r="EI4" s="88"/>
      <c r="EJ4" s="88"/>
      <c r="EK4" s="88"/>
      <c r="EL4" s="88"/>
      <c r="EM4" s="88"/>
      <c r="EN4" s="88"/>
    </row>
    <row r="5" spans="1:144">
      <c r="A5" s="68" t="s">
        <v>27</v>
      </c>
      <c r="B5" s="72"/>
      <c r="C5" s="72"/>
      <c r="D5" s="72"/>
      <c r="E5" s="72"/>
      <c r="F5" s="72"/>
      <c r="G5" s="72"/>
      <c r="H5" s="80" t="s">
        <v>56</v>
      </c>
      <c r="I5" s="80" t="s">
        <v>68</v>
      </c>
      <c r="J5" s="80" t="s">
        <v>69</v>
      </c>
      <c r="K5" s="80" t="s">
        <v>70</v>
      </c>
      <c r="L5" s="80" t="s">
        <v>71</v>
      </c>
      <c r="M5" s="80" t="s">
        <v>9</v>
      </c>
      <c r="N5" s="80" t="s">
        <v>72</v>
      </c>
      <c r="O5" s="80" t="s">
        <v>73</v>
      </c>
      <c r="P5" s="80" t="s">
        <v>74</v>
      </c>
      <c r="Q5" s="80" t="s">
        <v>75</v>
      </c>
      <c r="R5" s="80" t="s">
        <v>76</v>
      </c>
      <c r="S5" s="80" t="s">
        <v>77</v>
      </c>
      <c r="T5" s="80" t="s">
        <v>63</v>
      </c>
      <c r="U5" s="80" t="s">
        <v>78</v>
      </c>
      <c r="V5" s="80" t="s">
        <v>79</v>
      </c>
      <c r="W5" s="80" t="s">
        <v>80</v>
      </c>
      <c r="X5" s="80" t="s">
        <v>81</v>
      </c>
      <c r="Y5" s="80" t="s">
        <v>82</v>
      </c>
      <c r="Z5" s="80" t="s">
        <v>83</v>
      </c>
      <c r="AA5" s="80" t="s">
        <v>84</v>
      </c>
      <c r="AB5" s="80" t="s">
        <v>85</v>
      </c>
      <c r="AC5" s="80" t="s">
        <v>87</v>
      </c>
      <c r="AD5" s="80" t="s">
        <v>88</v>
      </c>
      <c r="AE5" s="80" t="s">
        <v>89</v>
      </c>
      <c r="AF5" s="80" t="s">
        <v>90</v>
      </c>
      <c r="AG5" s="80" t="s">
        <v>91</v>
      </c>
      <c r="AH5" s="80" t="s">
        <v>42</v>
      </c>
      <c r="AI5" s="80" t="s">
        <v>81</v>
      </c>
      <c r="AJ5" s="80" t="s">
        <v>82</v>
      </c>
      <c r="AK5" s="80" t="s">
        <v>83</v>
      </c>
      <c r="AL5" s="80" t="s">
        <v>84</v>
      </c>
      <c r="AM5" s="80" t="s">
        <v>85</v>
      </c>
      <c r="AN5" s="80" t="s">
        <v>87</v>
      </c>
      <c r="AO5" s="80" t="s">
        <v>88</v>
      </c>
      <c r="AP5" s="80" t="s">
        <v>89</v>
      </c>
      <c r="AQ5" s="80" t="s">
        <v>90</v>
      </c>
      <c r="AR5" s="80" t="s">
        <v>91</v>
      </c>
      <c r="AS5" s="80" t="s">
        <v>86</v>
      </c>
      <c r="AT5" s="80" t="s">
        <v>81</v>
      </c>
      <c r="AU5" s="80" t="s">
        <v>82</v>
      </c>
      <c r="AV5" s="80" t="s">
        <v>83</v>
      </c>
      <c r="AW5" s="80" t="s">
        <v>84</v>
      </c>
      <c r="AX5" s="80" t="s">
        <v>85</v>
      </c>
      <c r="AY5" s="80" t="s">
        <v>87</v>
      </c>
      <c r="AZ5" s="80" t="s">
        <v>88</v>
      </c>
      <c r="BA5" s="80" t="s">
        <v>89</v>
      </c>
      <c r="BB5" s="80" t="s">
        <v>90</v>
      </c>
      <c r="BC5" s="80" t="s">
        <v>91</v>
      </c>
      <c r="BD5" s="80" t="s">
        <v>86</v>
      </c>
      <c r="BE5" s="80" t="s">
        <v>81</v>
      </c>
      <c r="BF5" s="80" t="s">
        <v>82</v>
      </c>
      <c r="BG5" s="80" t="s">
        <v>83</v>
      </c>
      <c r="BH5" s="80" t="s">
        <v>84</v>
      </c>
      <c r="BI5" s="80" t="s">
        <v>85</v>
      </c>
      <c r="BJ5" s="80" t="s">
        <v>87</v>
      </c>
      <c r="BK5" s="80" t="s">
        <v>88</v>
      </c>
      <c r="BL5" s="80" t="s">
        <v>89</v>
      </c>
      <c r="BM5" s="80" t="s">
        <v>90</v>
      </c>
      <c r="BN5" s="80" t="s">
        <v>91</v>
      </c>
      <c r="BO5" s="80" t="s">
        <v>86</v>
      </c>
      <c r="BP5" s="80" t="s">
        <v>81</v>
      </c>
      <c r="BQ5" s="80" t="s">
        <v>82</v>
      </c>
      <c r="BR5" s="80" t="s">
        <v>83</v>
      </c>
      <c r="BS5" s="80" t="s">
        <v>84</v>
      </c>
      <c r="BT5" s="80" t="s">
        <v>85</v>
      </c>
      <c r="BU5" s="80" t="s">
        <v>87</v>
      </c>
      <c r="BV5" s="80" t="s">
        <v>88</v>
      </c>
      <c r="BW5" s="80" t="s">
        <v>89</v>
      </c>
      <c r="BX5" s="80" t="s">
        <v>90</v>
      </c>
      <c r="BY5" s="80" t="s">
        <v>91</v>
      </c>
      <c r="BZ5" s="80" t="s">
        <v>86</v>
      </c>
      <c r="CA5" s="80" t="s">
        <v>81</v>
      </c>
      <c r="CB5" s="80" t="s">
        <v>82</v>
      </c>
      <c r="CC5" s="80" t="s">
        <v>83</v>
      </c>
      <c r="CD5" s="80" t="s">
        <v>84</v>
      </c>
      <c r="CE5" s="80" t="s">
        <v>85</v>
      </c>
      <c r="CF5" s="80" t="s">
        <v>87</v>
      </c>
      <c r="CG5" s="80" t="s">
        <v>88</v>
      </c>
      <c r="CH5" s="80" t="s">
        <v>89</v>
      </c>
      <c r="CI5" s="80" t="s">
        <v>90</v>
      </c>
      <c r="CJ5" s="80" t="s">
        <v>91</v>
      </c>
      <c r="CK5" s="80" t="s">
        <v>86</v>
      </c>
      <c r="CL5" s="80" t="s">
        <v>81</v>
      </c>
      <c r="CM5" s="80" t="s">
        <v>82</v>
      </c>
      <c r="CN5" s="80" t="s">
        <v>83</v>
      </c>
      <c r="CO5" s="80" t="s">
        <v>84</v>
      </c>
      <c r="CP5" s="80" t="s">
        <v>85</v>
      </c>
      <c r="CQ5" s="80" t="s">
        <v>87</v>
      </c>
      <c r="CR5" s="80" t="s">
        <v>88</v>
      </c>
      <c r="CS5" s="80" t="s">
        <v>89</v>
      </c>
      <c r="CT5" s="80" t="s">
        <v>90</v>
      </c>
      <c r="CU5" s="80" t="s">
        <v>91</v>
      </c>
      <c r="CV5" s="80" t="s">
        <v>86</v>
      </c>
      <c r="CW5" s="80" t="s">
        <v>81</v>
      </c>
      <c r="CX5" s="80" t="s">
        <v>82</v>
      </c>
      <c r="CY5" s="80" t="s">
        <v>83</v>
      </c>
      <c r="CZ5" s="80" t="s">
        <v>84</v>
      </c>
      <c r="DA5" s="80" t="s">
        <v>85</v>
      </c>
      <c r="DB5" s="80" t="s">
        <v>87</v>
      </c>
      <c r="DC5" s="80" t="s">
        <v>88</v>
      </c>
      <c r="DD5" s="80" t="s">
        <v>89</v>
      </c>
      <c r="DE5" s="80" t="s">
        <v>90</v>
      </c>
      <c r="DF5" s="80" t="s">
        <v>91</v>
      </c>
      <c r="DG5" s="80" t="s">
        <v>86</v>
      </c>
      <c r="DH5" s="80" t="s">
        <v>81</v>
      </c>
      <c r="DI5" s="80" t="s">
        <v>82</v>
      </c>
      <c r="DJ5" s="80" t="s">
        <v>83</v>
      </c>
      <c r="DK5" s="80" t="s">
        <v>84</v>
      </c>
      <c r="DL5" s="80" t="s">
        <v>85</v>
      </c>
      <c r="DM5" s="80" t="s">
        <v>87</v>
      </c>
      <c r="DN5" s="80" t="s">
        <v>88</v>
      </c>
      <c r="DO5" s="80" t="s">
        <v>89</v>
      </c>
      <c r="DP5" s="80" t="s">
        <v>90</v>
      </c>
      <c r="DQ5" s="80" t="s">
        <v>91</v>
      </c>
      <c r="DR5" s="80" t="s">
        <v>86</v>
      </c>
      <c r="DS5" s="80" t="s">
        <v>81</v>
      </c>
      <c r="DT5" s="80" t="s">
        <v>82</v>
      </c>
      <c r="DU5" s="80" t="s">
        <v>83</v>
      </c>
      <c r="DV5" s="80" t="s">
        <v>84</v>
      </c>
      <c r="DW5" s="80" t="s">
        <v>85</v>
      </c>
      <c r="DX5" s="80" t="s">
        <v>87</v>
      </c>
      <c r="DY5" s="80" t="s">
        <v>88</v>
      </c>
      <c r="DZ5" s="80" t="s">
        <v>89</v>
      </c>
      <c r="EA5" s="80" t="s">
        <v>90</v>
      </c>
      <c r="EB5" s="80" t="s">
        <v>91</v>
      </c>
      <c r="EC5" s="80" t="s">
        <v>86</v>
      </c>
      <c r="ED5" s="80" t="s">
        <v>81</v>
      </c>
      <c r="EE5" s="80" t="s">
        <v>82</v>
      </c>
      <c r="EF5" s="80" t="s">
        <v>83</v>
      </c>
      <c r="EG5" s="80" t="s">
        <v>84</v>
      </c>
      <c r="EH5" s="80" t="s">
        <v>85</v>
      </c>
      <c r="EI5" s="80" t="s">
        <v>87</v>
      </c>
      <c r="EJ5" s="80" t="s">
        <v>88</v>
      </c>
      <c r="EK5" s="80" t="s">
        <v>89</v>
      </c>
      <c r="EL5" s="80" t="s">
        <v>90</v>
      </c>
      <c r="EM5" s="80" t="s">
        <v>91</v>
      </c>
      <c r="EN5" s="80" t="s">
        <v>86</v>
      </c>
    </row>
    <row r="6" spans="1:144" s="67" customFormat="1">
      <c r="A6" s="68" t="s">
        <v>92</v>
      </c>
      <c r="B6" s="73">
        <f t="shared" ref="B6:W6" si="1">B7</f>
        <v>2022</v>
      </c>
      <c r="C6" s="73">
        <f t="shared" si="1"/>
        <v>16926</v>
      </c>
      <c r="D6" s="73">
        <f t="shared" si="1"/>
        <v>46</v>
      </c>
      <c r="E6" s="73">
        <f t="shared" si="1"/>
        <v>1</v>
      </c>
      <c r="F6" s="73">
        <f t="shared" si="1"/>
        <v>0</v>
      </c>
      <c r="G6" s="73">
        <f t="shared" si="1"/>
        <v>1</v>
      </c>
      <c r="H6" s="73" t="str">
        <f t="shared" si="1"/>
        <v>北海道　中標津町</v>
      </c>
      <c r="I6" s="73" t="str">
        <f t="shared" si="1"/>
        <v>法適用</v>
      </c>
      <c r="J6" s="73" t="str">
        <f t="shared" si="1"/>
        <v>水道事業</v>
      </c>
      <c r="K6" s="73" t="str">
        <f t="shared" si="1"/>
        <v>末端給水事業</v>
      </c>
      <c r="L6" s="73" t="str">
        <f t="shared" si="1"/>
        <v>A6</v>
      </c>
      <c r="M6" s="73" t="str">
        <f t="shared" si="1"/>
        <v>非設置</v>
      </c>
      <c r="N6" s="83" t="str">
        <f t="shared" si="1"/>
        <v>-</v>
      </c>
      <c r="O6" s="83">
        <f t="shared" si="1"/>
        <v>64.05</v>
      </c>
      <c r="P6" s="83">
        <f t="shared" si="1"/>
        <v>86.68</v>
      </c>
      <c r="Q6" s="83">
        <f t="shared" si="1"/>
        <v>4158</v>
      </c>
      <c r="R6" s="83">
        <f t="shared" si="1"/>
        <v>22729</v>
      </c>
      <c r="S6" s="83">
        <f t="shared" si="1"/>
        <v>684.87</v>
      </c>
      <c r="T6" s="83">
        <f t="shared" si="1"/>
        <v>33.19</v>
      </c>
      <c r="U6" s="83">
        <f t="shared" si="1"/>
        <v>19419</v>
      </c>
      <c r="V6" s="83">
        <f t="shared" si="1"/>
        <v>54.4</v>
      </c>
      <c r="W6" s="83">
        <f t="shared" si="1"/>
        <v>356.97</v>
      </c>
      <c r="X6" s="89">
        <f t="shared" ref="X6:AG6" si="2">IF(X7="",NA(),X7)</f>
        <v>112.48</v>
      </c>
      <c r="Y6" s="89">
        <f t="shared" si="2"/>
        <v>103.1</v>
      </c>
      <c r="Z6" s="89">
        <f t="shared" si="2"/>
        <v>106.47</v>
      </c>
      <c r="AA6" s="89">
        <f t="shared" si="2"/>
        <v>106.09</v>
      </c>
      <c r="AB6" s="89">
        <f t="shared" si="2"/>
        <v>104.51</v>
      </c>
      <c r="AC6" s="89">
        <f t="shared" si="2"/>
        <v>108.87</v>
      </c>
      <c r="AD6" s="89">
        <f t="shared" si="2"/>
        <v>108.61</v>
      </c>
      <c r="AE6" s="89">
        <f t="shared" si="2"/>
        <v>108.35</v>
      </c>
      <c r="AF6" s="89">
        <f t="shared" si="2"/>
        <v>108.84</v>
      </c>
      <c r="AG6" s="89">
        <f t="shared" si="2"/>
        <v>105.92</v>
      </c>
      <c r="AH6" s="83" t="str">
        <f>IF(AH7="","",IF(AH7="-","【-】","【"&amp;SUBSTITUTE(TEXT(AH7,"#,##0.00"),"-","△")&amp;"】"))</f>
        <v>【108.70】</v>
      </c>
      <c r="AI6" s="83">
        <f t="shared" ref="AI6:AR6" si="3">IF(AI7="",NA(),AI7)</f>
        <v>0</v>
      </c>
      <c r="AJ6" s="83">
        <f t="shared" si="3"/>
        <v>0</v>
      </c>
      <c r="AK6" s="83">
        <f t="shared" si="3"/>
        <v>0</v>
      </c>
      <c r="AL6" s="83">
        <f t="shared" si="3"/>
        <v>0</v>
      </c>
      <c r="AM6" s="83">
        <f t="shared" si="3"/>
        <v>0</v>
      </c>
      <c r="AN6" s="89">
        <f t="shared" si="3"/>
        <v>3.16</v>
      </c>
      <c r="AO6" s="89">
        <f t="shared" si="3"/>
        <v>3.59</v>
      </c>
      <c r="AP6" s="89">
        <f t="shared" si="3"/>
        <v>3.98</v>
      </c>
      <c r="AQ6" s="89">
        <f t="shared" si="3"/>
        <v>6.02</v>
      </c>
      <c r="AR6" s="89">
        <f t="shared" si="3"/>
        <v>7.78</v>
      </c>
      <c r="AS6" s="83" t="str">
        <f>IF(AS7="","",IF(AS7="-","【-】","【"&amp;SUBSTITUTE(TEXT(AS7,"#,##0.00"),"-","△")&amp;"】"))</f>
        <v>【1.34】</v>
      </c>
      <c r="AT6" s="89">
        <f t="shared" ref="AT6:BC6" si="4">IF(AT7="",NA(),AT7)</f>
        <v>1621.35</v>
      </c>
      <c r="AU6" s="89">
        <f t="shared" si="4"/>
        <v>1069.54</v>
      </c>
      <c r="AV6" s="89">
        <f t="shared" si="4"/>
        <v>697.01</v>
      </c>
      <c r="AW6" s="89">
        <f t="shared" si="4"/>
        <v>546.25</v>
      </c>
      <c r="AX6" s="89">
        <f t="shared" si="4"/>
        <v>664.21</v>
      </c>
      <c r="AY6" s="89">
        <f t="shared" si="4"/>
        <v>369.69</v>
      </c>
      <c r="AZ6" s="89">
        <f t="shared" si="4"/>
        <v>379.08</v>
      </c>
      <c r="BA6" s="89">
        <f t="shared" si="4"/>
        <v>367.55</v>
      </c>
      <c r="BB6" s="89">
        <f t="shared" si="4"/>
        <v>378.56</v>
      </c>
      <c r="BC6" s="89">
        <f t="shared" si="4"/>
        <v>364.46</v>
      </c>
      <c r="BD6" s="83" t="str">
        <f>IF(BD7="","",IF(BD7="-","【-】","【"&amp;SUBSTITUTE(TEXT(BD7,"#,##0.00"),"-","△")&amp;"】"))</f>
        <v>【252.29】</v>
      </c>
      <c r="BE6" s="89">
        <f t="shared" ref="BE6:BN6" si="5">IF(BE7="",NA(),BE7)</f>
        <v>514.83000000000004</v>
      </c>
      <c r="BF6" s="89">
        <f t="shared" si="5"/>
        <v>504.86</v>
      </c>
      <c r="BG6" s="89">
        <f t="shared" si="5"/>
        <v>506.81</v>
      </c>
      <c r="BH6" s="89">
        <f t="shared" si="5"/>
        <v>497.29</v>
      </c>
      <c r="BI6" s="89">
        <f t="shared" si="5"/>
        <v>500.82</v>
      </c>
      <c r="BJ6" s="89">
        <f t="shared" si="5"/>
        <v>402.99</v>
      </c>
      <c r="BK6" s="89">
        <f t="shared" si="5"/>
        <v>398.98</v>
      </c>
      <c r="BL6" s="89">
        <f t="shared" si="5"/>
        <v>418.68</v>
      </c>
      <c r="BM6" s="89">
        <f t="shared" si="5"/>
        <v>395.68</v>
      </c>
      <c r="BN6" s="89">
        <f t="shared" si="5"/>
        <v>403.72</v>
      </c>
      <c r="BO6" s="83" t="str">
        <f>IF(BO7="","",IF(BO7="-","【-】","【"&amp;SUBSTITUTE(TEXT(BO7,"#,##0.00"),"-","△")&amp;"】"))</f>
        <v>【268.07】</v>
      </c>
      <c r="BP6" s="89">
        <f t="shared" ref="BP6:BY6" si="6">IF(BP7="",NA(),BP7)</f>
        <v>109.22</v>
      </c>
      <c r="BQ6" s="89">
        <f t="shared" si="6"/>
        <v>99.81</v>
      </c>
      <c r="BR6" s="89">
        <f t="shared" si="6"/>
        <v>100.91</v>
      </c>
      <c r="BS6" s="89">
        <f t="shared" si="6"/>
        <v>103.59</v>
      </c>
      <c r="BT6" s="89">
        <f t="shared" si="6"/>
        <v>101.79</v>
      </c>
      <c r="BU6" s="89">
        <f t="shared" si="6"/>
        <v>98.66</v>
      </c>
      <c r="BV6" s="89">
        <f t="shared" si="6"/>
        <v>98.64</v>
      </c>
      <c r="BW6" s="89">
        <f t="shared" si="6"/>
        <v>94.78</v>
      </c>
      <c r="BX6" s="89">
        <f t="shared" si="6"/>
        <v>97.59</v>
      </c>
      <c r="BY6" s="89">
        <f t="shared" si="6"/>
        <v>92.17</v>
      </c>
      <c r="BZ6" s="83" t="str">
        <f>IF(BZ7="","",IF(BZ7="-","【-】","【"&amp;SUBSTITUTE(TEXT(BZ7,"#,##0.00"),"-","△")&amp;"】"))</f>
        <v>【97.47】</v>
      </c>
      <c r="CA6" s="89">
        <f t="shared" ref="CA6:CJ6" si="7">IF(CA7="",NA(),CA7)</f>
        <v>198.72</v>
      </c>
      <c r="CB6" s="89">
        <f t="shared" si="7"/>
        <v>216.96</v>
      </c>
      <c r="CC6" s="89">
        <f t="shared" si="7"/>
        <v>210.32</v>
      </c>
      <c r="CD6" s="89">
        <f t="shared" si="7"/>
        <v>211.73</v>
      </c>
      <c r="CE6" s="89">
        <f t="shared" si="7"/>
        <v>216.93</v>
      </c>
      <c r="CF6" s="89">
        <f t="shared" si="7"/>
        <v>178.59</v>
      </c>
      <c r="CG6" s="89">
        <f t="shared" si="7"/>
        <v>178.92</v>
      </c>
      <c r="CH6" s="89">
        <f t="shared" si="7"/>
        <v>181.3</v>
      </c>
      <c r="CI6" s="89">
        <f t="shared" si="7"/>
        <v>181.71</v>
      </c>
      <c r="CJ6" s="89">
        <f t="shared" si="7"/>
        <v>188.51</v>
      </c>
      <c r="CK6" s="83" t="str">
        <f>IF(CK7="","",IF(CK7="-","【-】","【"&amp;SUBSTITUTE(TEXT(CK7,"#,##0.00"),"-","△")&amp;"】"))</f>
        <v>【174.75】</v>
      </c>
      <c r="CL6" s="89">
        <f t="shared" ref="CL6:CU6" si="8">IF(CL7="",NA(),CL7)</f>
        <v>66.13</v>
      </c>
      <c r="CM6" s="89">
        <f t="shared" si="8"/>
        <v>65.48</v>
      </c>
      <c r="CN6" s="89">
        <f t="shared" si="8"/>
        <v>65.59</v>
      </c>
      <c r="CO6" s="89">
        <f t="shared" si="8"/>
        <v>64.45</v>
      </c>
      <c r="CP6" s="89">
        <f t="shared" si="8"/>
        <v>63.73</v>
      </c>
      <c r="CQ6" s="89">
        <f t="shared" si="8"/>
        <v>55.03</v>
      </c>
      <c r="CR6" s="89">
        <f t="shared" si="8"/>
        <v>55.14</v>
      </c>
      <c r="CS6" s="89">
        <f t="shared" si="8"/>
        <v>55.89</v>
      </c>
      <c r="CT6" s="89">
        <f t="shared" si="8"/>
        <v>55.72</v>
      </c>
      <c r="CU6" s="89">
        <f t="shared" si="8"/>
        <v>55.31</v>
      </c>
      <c r="CV6" s="83" t="str">
        <f>IF(CV7="","",IF(CV7="-","【-】","【"&amp;SUBSTITUTE(TEXT(CV7,"#,##0.00"),"-","△")&amp;"】"))</f>
        <v>【59.97】</v>
      </c>
      <c r="CW6" s="89">
        <f t="shared" ref="CW6:DF6" si="9">IF(CW7="",NA(),CW7)</f>
        <v>87.71</v>
      </c>
      <c r="CX6" s="89">
        <f t="shared" si="9"/>
        <v>89.02</v>
      </c>
      <c r="CY6" s="89">
        <f t="shared" si="9"/>
        <v>90.39</v>
      </c>
      <c r="CZ6" s="89">
        <f t="shared" si="9"/>
        <v>91.11</v>
      </c>
      <c r="DA6" s="89">
        <f t="shared" si="9"/>
        <v>90.72</v>
      </c>
      <c r="DB6" s="89">
        <f t="shared" si="9"/>
        <v>81.900000000000006</v>
      </c>
      <c r="DC6" s="89">
        <f t="shared" si="9"/>
        <v>81.39</v>
      </c>
      <c r="DD6" s="89">
        <f t="shared" si="9"/>
        <v>81.27</v>
      </c>
      <c r="DE6" s="89">
        <f t="shared" si="9"/>
        <v>81.260000000000005</v>
      </c>
      <c r="DF6" s="89">
        <f t="shared" si="9"/>
        <v>80.36</v>
      </c>
      <c r="DG6" s="83" t="str">
        <f>IF(DG7="","",IF(DG7="-","【-】","【"&amp;SUBSTITUTE(TEXT(DG7,"#,##0.00"),"-","△")&amp;"】"))</f>
        <v>【89.76】</v>
      </c>
      <c r="DH6" s="89">
        <f t="shared" ref="DH6:DQ6" si="10">IF(DH7="",NA(),DH7)</f>
        <v>42.45</v>
      </c>
      <c r="DI6" s="89">
        <f t="shared" si="10"/>
        <v>42.17</v>
      </c>
      <c r="DJ6" s="89">
        <f t="shared" si="10"/>
        <v>42.52</v>
      </c>
      <c r="DK6" s="89">
        <f t="shared" si="10"/>
        <v>42.97</v>
      </c>
      <c r="DL6" s="89">
        <f t="shared" si="10"/>
        <v>43.51</v>
      </c>
      <c r="DM6" s="89">
        <f t="shared" si="10"/>
        <v>48.87</v>
      </c>
      <c r="DN6" s="89">
        <f t="shared" si="10"/>
        <v>49.92</v>
      </c>
      <c r="DO6" s="89">
        <f t="shared" si="10"/>
        <v>50.63</v>
      </c>
      <c r="DP6" s="89">
        <f t="shared" si="10"/>
        <v>51.29</v>
      </c>
      <c r="DQ6" s="89">
        <f t="shared" si="10"/>
        <v>52.2</v>
      </c>
      <c r="DR6" s="83" t="str">
        <f>IF(DR7="","",IF(DR7="-","【-】","【"&amp;SUBSTITUTE(TEXT(DR7,"#,##0.00"),"-","△")&amp;"】"))</f>
        <v>【51.51】</v>
      </c>
      <c r="DS6" s="89">
        <f t="shared" ref="DS6:EB6" si="11">IF(DS7="",NA(),DS7)</f>
        <v>11.08</v>
      </c>
      <c r="DT6" s="89">
        <f t="shared" si="11"/>
        <v>10.99</v>
      </c>
      <c r="DU6" s="89">
        <f t="shared" si="11"/>
        <v>25.31</v>
      </c>
      <c r="DV6" s="89">
        <f t="shared" si="11"/>
        <v>24.98</v>
      </c>
      <c r="DW6" s="89">
        <f t="shared" si="11"/>
        <v>38.19</v>
      </c>
      <c r="DX6" s="89">
        <f t="shared" si="11"/>
        <v>14.85</v>
      </c>
      <c r="DY6" s="89">
        <f t="shared" si="11"/>
        <v>16.88</v>
      </c>
      <c r="DZ6" s="89">
        <f t="shared" si="11"/>
        <v>18.28</v>
      </c>
      <c r="EA6" s="89">
        <f t="shared" si="11"/>
        <v>19.61</v>
      </c>
      <c r="EB6" s="89">
        <f t="shared" si="11"/>
        <v>20.73</v>
      </c>
      <c r="EC6" s="83" t="str">
        <f>IF(EC7="","",IF(EC7="-","【-】","【"&amp;SUBSTITUTE(TEXT(EC7,"#,##0.00"),"-","△")&amp;"】"))</f>
        <v>【23.75】</v>
      </c>
      <c r="ED6" s="89">
        <f t="shared" ref="ED6:EM6" si="12">IF(ED7="",NA(),ED7)</f>
        <v>0.19</v>
      </c>
      <c r="EE6" s="89">
        <f t="shared" si="12"/>
        <v>2.83</v>
      </c>
      <c r="EF6" s="89">
        <f t="shared" si="12"/>
        <v>0.91</v>
      </c>
      <c r="EG6" s="89">
        <f t="shared" si="12"/>
        <v>0.56999999999999995</v>
      </c>
      <c r="EH6" s="89">
        <f t="shared" si="12"/>
        <v>0.59</v>
      </c>
      <c r="EI6" s="89">
        <f t="shared" si="12"/>
        <v>0.5</v>
      </c>
      <c r="EJ6" s="89">
        <f t="shared" si="12"/>
        <v>0.52</v>
      </c>
      <c r="EK6" s="89">
        <f t="shared" si="12"/>
        <v>0.53</v>
      </c>
      <c r="EL6" s="89">
        <f t="shared" si="12"/>
        <v>0.48</v>
      </c>
      <c r="EM6" s="89">
        <f t="shared" si="12"/>
        <v>0.5</v>
      </c>
      <c r="EN6" s="83" t="str">
        <f>IF(EN7="","",IF(EN7="-","【-】","【"&amp;SUBSTITUTE(TEXT(EN7,"#,##0.00"),"-","△")&amp;"】"))</f>
        <v>【0.67】</v>
      </c>
    </row>
    <row r="7" spans="1:144" s="67" customFormat="1">
      <c r="A7" s="68"/>
      <c r="B7" s="74">
        <v>2022</v>
      </c>
      <c r="C7" s="74">
        <v>16926</v>
      </c>
      <c r="D7" s="74">
        <v>46</v>
      </c>
      <c r="E7" s="74">
        <v>1</v>
      </c>
      <c r="F7" s="74">
        <v>0</v>
      </c>
      <c r="G7" s="74">
        <v>1</v>
      </c>
      <c r="H7" s="74" t="s">
        <v>93</v>
      </c>
      <c r="I7" s="74" t="s">
        <v>94</v>
      </c>
      <c r="J7" s="74" t="s">
        <v>95</v>
      </c>
      <c r="K7" s="74" t="s">
        <v>96</v>
      </c>
      <c r="L7" s="74" t="s">
        <v>97</v>
      </c>
      <c r="M7" s="74" t="s">
        <v>13</v>
      </c>
      <c r="N7" s="84" t="s">
        <v>98</v>
      </c>
      <c r="O7" s="84">
        <v>64.05</v>
      </c>
      <c r="P7" s="84">
        <v>86.68</v>
      </c>
      <c r="Q7" s="84">
        <v>4158</v>
      </c>
      <c r="R7" s="84">
        <v>22729</v>
      </c>
      <c r="S7" s="84">
        <v>684.87</v>
      </c>
      <c r="T7" s="84">
        <v>33.19</v>
      </c>
      <c r="U7" s="84">
        <v>19419</v>
      </c>
      <c r="V7" s="84">
        <v>54.4</v>
      </c>
      <c r="W7" s="84">
        <v>356.97</v>
      </c>
      <c r="X7" s="84">
        <v>112.48</v>
      </c>
      <c r="Y7" s="84">
        <v>103.1</v>
      </c>
      <c r="Z7" s="84">
        <v>106.47</v>
      </c>
      <c r="AA7" s="84">
        <v>106.09</v>
      </c>
      <c r="AB7" s="84">
        <v>104.51</v>
      </c>
      <c r="AC7" s="84">
        <v>108.87</v>
      </c>
      <c r="AD7" s="84">
        <v>108.61</v>
      </c>
      <c r="AE7" s="84">
        <v>108.35</v>
      </c>
      <c r="AF7" s="84">
        <v>108.84</v>
      </c>
      <c r="AG7" s="84">
        <v>105.92</v>
      </c>
      <c r="AH7" s="84">
        <v>108.7</v>
      </c>
      <c r="AI7" s="84">
        <v>0</v>
      </c>
      <c r="AJ7" s="84">
        <v>0</v>
      </c>
      <c r="AK7" s="84">
        <v>0</v>
      </c>
      <c r="AL7" s="84">
        <v>0</v>
      </c>
      <c r="AM7" s="84">
        <v>0</v>
      </c>
      <c r="AN7" s="84">
        <v>3.16</v>
      </c>
      <c r="AO7" s="84">
        <v>3.59</v>
      </c>
      <c r="AP7" s="84">
        <v>3.98</v>
      </c>
      <c r="AQ7" s="84">
        <v>6.02</v>
      </c>
      <c r="AR7" s="84">
        <v>7.78</v>
      </c>
      <c r="AS7" s="84">
        <v>1.34</v>
      </c>
      <c r="AT7" s="84">
        <v>1621.35</v>
      </c>
      <c r="AU7" s="84">
        <v>1069.54</v>
      </c>
      <c r="AV7" s="84">
        <v>697.01</v>
      </c>
      <c r="AW7" s="84">
        <v>546.25</v>
      </c>
      <c r="AX7" s="84">
        <v>664.21</v>
      </c>
      <c r="AY7" s="84">
        <v>369.69</v>
      </c>
      <c r="AZ7" s="84">
        <v>379.08</v>
      </c>
      <c r="BA7" s="84">
        <v>367.55</v>
      </c>
      <c r="BB7" s="84">
        <v>378.56</v>
      </c>
      <c r="BC7" s="84">
        <v>364.46</v>
      </c>
      <c r="BD7" s="84">
        <v>252.29</v>
      </c>
      <c r="BE7" s="84">
        <v>514.83000000000004</v>
      </c>
      <c r="BF7" s="84">
        <v>504.86</v>
      </c>
      <c r="BG7" s="84">
        <v>506.81</v>
      </c>
      <c r="BH7" s="84">
        <v>497.29</v>
      </c>
      <c r="BI7" s="84">
        <v>500.82</v>
      </c>
      <c r="BJ7" s="84">
        <v>402.99</v>
      </c>
      <c r="BK7" s="84">
        <v>398.98</v>
      </c>
      <c r="BL7" s="84">
        <v>418.68</v>
      </c>
      <c r="BM7" s="84">
        <v>395.68</v>
      </c>
      <c r="BN7" s="84">
        <v>403.72</v>
      </c>
      <c r="BO7" s="84">
        <v>268.07</v>
      </c>
      <c r="BP7" s="84">
        <v>109.22</v>
      </c>
      <c r="BQ7" s="84">
        <v>99.81</v>
      </c>
      <c r="BR7" s="84">
        <v>100.91</v>
      </c>
      <c r="BS7" s="84">
        <v>103.59</v>
      </c>
      <c r="BT7" s="84">
        <v>101.79</v>
      </c>
      <c r="BU7" s="84">
        <v>98.66</v>
      </c>
      <c r="BV7" s="84">
        <v>98.64</v>
      </c>
      <c r="BW7" s="84">
        <v>94.78</v>
      </c>
      <c r="BX7" s="84">
        <v>97.59</v>
      </c>
      <c r="BY7" s="84">
        <v>92.17</v>
      </c>
      <c r="BZ7" s="84">
        <v>97.47</v>
      </c>
      <c r="CA7" s="84">
        <v>198.72</v>
      </c>
      <c r="CB7" s="84">
        <v>216.96</v>
      </c>
      <c r="CC7" s="84">
        <v>210.32</v>
      </c>
      <c r="CD7" s="84">
        <v>211.73</v>
      </c>
      <c r="CE7" s="84">
        <v>216.93</v>
      </c>
      <c r="CF7" s="84">
        <v>178.59</v>
      </c>
      <c r="CG7" s="84">
        <v>178.92</v>
      </c>
      <c r="CH7" s="84">
        <v>181.3</v>
      </c>
      <c r="CI7" s="84">
        <v>181.71</v>
      </c>
      <c r="CJ7" s="84">
        <v>188.51</v>
      </c>
      <c r="CK7" s="84">
        <v>174.75</v>
      </c>
      <c r="CL7" s="84">
        <v>66.13</v>
      </c>
      <c r="CM7" s="84">
        <v>65.48</v>
      </c>
      <c r="CN7" s="84">
        <v>65.59</v>
      </c>
      <c r="CO7" s="84">
        <v>64.45</v>
      </c>
      <c r="CP7" s="84">
        <v>63.73</v>
      </c>
      <c r="CQ7" s="84">
        <v>55.03</v>
      </c>
      <c r="CR7" s="84">
        <v>55.14</v>
      </c>
      <c r="CS7" s="84">
        <v>55.89</v>
      </c>
      <c r="CT7" s="84">
        <v>55.72</v>
      </c>
      <c r="CU7" s="84">
        <v>55.31</v>
      </c>
      <c r="CV7" s="84">
        <v>59.97</v>
      </c>
      <c r="CW7" s="84">
        <v>87.71</v>
      </c>
      <c r="CX7" s="84">
        <v>89.02</v>
      </c>
      <c r="CY7" s="84">
        <v>90.39</v>
      </c>
      <c r="CZ7" s="84">
        <v>91.11</v>
      </c>
      <c r="DA7" s="84">
        <v>90.72</v>
      </c>
      <c r="DB7" s="84">
        <v>81.900000000000006</v>
      </c>
      <c r="DC7" s="84">
        <v>81.39</v>
      </c>
      <c r="DD7" s="84">
        <v>81.27</v>
      </c>
      <c r="DE7" s="84">
        <v>81.260000000000005</v>
      </c>
      <c r="DF7" s="84">
        <v>80.36</v>
      </c>
      <c r="DG7" s="84">
        <v>89.76</v>
      </c>
      <c r="DH7" s="84">
        <v>42.45</v>
      </c>
      <c r="DI7" s="84">
        <v>42.17</v>
      </c>
      <c r="DJ7" s="84">
        <v>42.52</v>
      </c>
      <c r="DK7" s="84">
        <v>42.97</v>
      </c>
      <c r="DL7" s="84">
        <v>43.51</v>
      </c>
      <c r="DM7" s="84">
        <v>48.87</v>
      </c>
      <c r="DN7" s="84">
        <v>49.92</v>
      </c>
      <c r="DO7" s="84">
        <v>50.63</v>
      </c>
      <c r="DP7" s="84">
        <v>51.29</v>
      </c>
      <c r="DQ7" s="84">
        <v>52.2</v>
      </c>
      <c r="DR7" s="84">
        <v>51.51</v>
      </c>
      <c r="DS7" s="84">
        <v>11.08</v>
      </c>
      <c r="DT7" s="84">
        <v>10.99</v>
      </c>
      <c r="DU7" s="84">
        <v>25.31</v>
      </c>
      <c r="DV7" s="84">
        <v>24.98</v>
      </c>
      <c r="DW7" s="84">
        <v>38.19</v>
      </c>
      <c r="DX7" s="84">
        <v>14.85</v>
      </c>
      <c r="DY7" s="84">
        <v>16.88</v>
      </c>
      <c r="DZ7" s="84">
        <v>18.28</v>
      </c>
      <c r="EA7" s="84">
        <v>19.61</v>
      </c>
      <c r="EB7" s="84">
        <v>20.73</v>
      </c>
      <c r="EC7" s="84">
        <v>23.75</v>
      </c>
      <c r="ED7" s="84">
        <v>0.19</v>
      </c>
      <c r="EE7" s="84">
        <v>2.83</v>
      </c>
      <c r="EF7" s="84">
        <v>0.91</v>
      </c>
      <c r="EG7" s="84">
        <v>0.56999999999999995</v>
      </c>
      <c r="EH7" s="84">
        <v>0.59</v>
      </c>
      <c r="EI7" s="84">
        <v>0.5</v>
      </c>
      <c r="EJ7" s="84">
        <v>0.52</v>
      </c>
      <c r="EK7" s="84">
        <v>0.53</v>
      </c>
      <c r="EL7" s="84">
        <v>0.48</v>
      </c>
      <c r="EM7" s="84">
        <v>0.5</v>
      </c>
      <c r="EN7" s="84">
        <v>0.67</v>
      </c>
    </row>
    <row r="8" spans="1:144">
      <c r="X8" s="90"/>
      <c r="Y8" s="90"/>
      <c r="Z8" s="90"/>
      <c r="AA8" s="90"/>
      <c r="AB8" s="90"/>
      <c r="AC8" s="90"/>
      <c r="AD8" s="90"/>
      <c r="AE8" s="90"/>
      <c r="AF8" s="90"/>
      <c r="AG8" s="90"/>
      <c r="AH8" s="91"/>
      <c r="AI8" s="90"/>
      <c r="AJ8" s="90"/>
      <c r="AK8" s="90"/>
      <c r="AL8" s="90"/>
      <c r="AM8" s="90"/>
      <c r="AN8" s="90"/>
      <c r="AO8" s="90"/>
      <c r="AP8" s="90"/>
      <c r="AQ8" s="90"/>
      <c r="AR8" s="90"/>
      <c r="AS8" s="91"/>
      <c r="AT8" s="90"/>
      <c r="AU8" s="90"/>
      <c r="AV8" s="90"/>
      <c r="AW8" s="90"/>
      <c r="AX8" s="90"/>
      <c r="AY8" s="90"/>
      <c r="AZ8" s="90"/>
      <c r="BA8" s="90"/>
      <c r="BB8" s="90"/>
      <c r="BC8" s="90"/>
      <c r="BD8" s="91"/>
      <c r="BE8" s="90"/>
      <c r="BF8" s="90"/>
      <c r="BG8" s="90"/>
      <c r="BH8" s="90"/>
      <c r="BI8" s="90"/>
      <c r="BJ8" s="90"/>
      <c r="BK8" s="90"/>
      <c r="BL8" s="90"/>
      <c r="BM8" s="90"/>
      <c r="BN8" s="90"/>
      <c r="BO8" s="91"/>
      <c r="BP8" s="90"/>
      <c r="BQ8" s="90"/>
      <c r="BR8" s="90"/>
      <c r="BS8" s="90"/>
      <c r="BT8" s="90"/>
      <c r="BU8" s="90"/>
      <c r="BV8" s="90"/>
      <c r="BW8" s="90"/>
      <c r="BX8" s="90"/>
      <c r="BY8" s="90"/>
      <c r="BZ8" s="91"/>
      <c r="CA8" s="90"/>
      <c r="CB8" s="90"/>
      <c r="CC8" s="90"/>
      <c r="CD8" s="90"/>
      <c r="CE8" s="90"/>
      <c r="CF8" s="90"/>
      <c r="CG8" s="90"/>
      <c r="CH8" s="90"/>
      <c r="CI8" s="90"/>
      <c r="CJ8" s="90"/>
      <c r="CK8" s="91"/>
      <c r="CL8" s="90"/>
      <c r="CM8" s="90"/>
      <c r="CN8" s="90"/>
      <c r="CO8" s="90"/>
      <c r="CP8" s="90"/>
      <c r="CQ8" s="90"/>
      <c r="CR8" s="90"/>
      <c r="CS8" s="90"/>
      <c r="CT8" s="90"/>
      <c r="CU8" s="90"/>
      <c r="CV8" s="91"/>
      <c r="CW8" s="90"/>
      <c r="CX8" s="90"/>
      <c r="CY8" s="90"/>
      <c r="CZ8" s="90"/>
      <c r="DA8" s="90"/>
      <c r="DB8" s="90"/>
      <c r="DC8" s="90"/>
      <c r="DD8" s="90"/>
      <c r="DE8" s="90"/>
      <c r="DF8" s="90"/>
      <c r="DG8" s="91"/>
      <c r="DH8" s="90"/>
      <c r="DI8" s="90"/>
      <c r="DJ8" s="90"/>
      <c r="DK8" s="90"/>
      <c r="DL8" s="90"/>
      <c r="DM8" s="90"/>
      <c r="DN8" s="90"/>
      <c r="DO8" s="90"/>
      <c r="DP8" s="90"/>
      <c r="DQ8" s="90"/>
      <c r="DR8" s="91"/>
      <c r="DS8" s="90"/>
      <c r="DT8" s="90"/>
      <c r="DU8" s="90"/>
      <c r="DV8" s="90"/>
      <c r="DW8" s="90"/>
      <c r="DX8" s="90"/>
      <c r="DY8" s="90"/>
      <c r="DZ8" s="90"/>
      <c r="EA8" s="90"/>
      <c r="EB8" s="90"/>
      <c r="EC8" s="91"/>
      <c r="ED8" s="90"/>
      <c r="EE8" s="90"/>
      <c r="EF8" s="90"/>
      <c r="EG8" s="90"/>
      <c r="EH8" s="90"/>
      <c r="EI8" s="90"/>
      <c r="EJ8" s="90"/>
      <c r="EK8" s="90"/>
      <c r="EL8" s="90"/>
      <c r="EM8" s="90"/>
      <c r="EN8" s="91"/>
    </row>
    <row r="9" spans="1:144">
      <c r="A9" s="69"/>
      <c r="B9" s="69" t="s">
        <v>99</v>
      </c>
      <c r="C9" s="69" t="s">
        <v>100</v>
      </c>
      <c r="D9" s="69" t="s">
        <v>101</v>
      </c>
      <c r="E9" s="69" t="s">
        <v>102</v>
      </c>
      <c r="F9" s="69" t="s">
        <v>103</v>
      </c>
      <c r="X9" s="90"/>
      <c r="Y9" s="90"/>
      <c r="Z9" s="90"/>
      <c r="AA9" s="90"/>
      <c r="AB9" s="90"/>
      <c r="AC9" s="90"/>
      <c r="AD9" s="90"/>
      <c r="AE9" s="90"/>
      <c r="AF9" s="90"/>
      <c r="AG9" s="90"/>
      <c r="AI9" s="90"/>
      <c r="AJ9" s="90"/>
      <c r="AK9" s="90"/>
      <c r="AL9" s="90"/>
      <c r="AM9" s="90"/>
      <c r="AN9" s="90"/>
      <c r="AO9" s="90"/>
      <c r="AP9" s="90"/>
      <c r="AQ9" s="90"/>
      <c r="AR9" s="90"/>
      <c r="AT9" s="90"/>
      <c r="AU9" s="90"/>
      <c r="AV9" s="90"/>
      <c r="AW9" s="90"/>
      <c r="AX9" s="90"/>
      <c r="AY9" s="90"/>
      <c r="AZ9" s="90"/>
      <c r="BA9" s="90"/>
      <c r="BB9" s="90"/>
      <c r="BC9" s="90"/>
      <c r="BE9" s="90"/>
      <c r="BF9" s="90"/>
      <c r="BG9" s="90"/>
      <c r="BH9" s="90"/>
      <c r="BI9" s="90"/>
      <c r="BJ9" s="90"/>
      <c r="BK9" s="90"/>
      <c r="BL9" s="90"/>
      <c r="BM9" s="90"/>
      <c r="BN9" s="90"/>
      <c r="BP9" s="90"/>
      <c r="BQ9" s="90"/>
      <c r="BR9" s="90"/>
      <c r="BS9" s="90"/>
      <c r="BT9" s="90"/>
      <c r="BU9" s="90"/>
      <c r="BV9" s="90"/>
      <c r="BW9" s="90"/>
      <c r="BX9" s="90"/>
      <c r="BY9" s="90"/>
      <c r="CA9" s="90"/>
      <c r="CB9" s="90"/>
      <c r="CC9" s="90"/>
      <c r="CD9" s="90"/>
      <c r="CE9" s="90"/>
      <c r="CF9" s="90"/>
      <c r="CG9" s="90"/>
      <c r="CH9" s="90"/>
      <c r="CI9" s="90"/>
      <c r="CJ9" s="90"/>
      <c r="CL9" s="90"/>
      <c r="CM9" s="90"/>
      <c r="CN9" s="90"/>
      <c r="CO9" s="90"/>
      <c r="CP9" s="90"/>
      <c r="CQ9" s="90"/>
      <c r="CR9" s="90"/>
      <c r="CS9" s="90"/>
      <c r="CT9" s="90"/>
      <c r="CU9" s="90"/>
      <c r="CW9" s="90"/>
      <c r="CX9" s="90"/>
      <c r="CY9" s="90"/>
      <c r="CZ9" s="90"/>
      <c r="DA9" s="90"/>
      <c r="DB9" s="90"/>
      <c r="DC9" s="90"/>
      <c r="DD9" s="90"/>
      <c r="DE9" s="90"/>
      <c r="DF9" s="90"/>
      <c r="DH9" s="90"/>
      <c r="DI9" s="90"/>
      <c r="DJ9" s="90"/>
      <c r="DK9" s="90"/>
      <c r="DL9" s="90"/>
      <c r="DM9" s="90"/>
      <c r="DN9" s="90"/>
      <c r="DO9" s="90"/>
      <c r="DP9" s="90"/>
      <c r="DQ9" s="90"/>
      <c r="DS9" s="90"/>
      <c r="DT9" s="90"/>
      <c r="DU9" s="90"/>
      <c r="DV9" s="90"/>
      <c r="DW9" s="90"/>
      <c r="DX9" s="90"/>
      <c r="DY9" s="90"/>
      <c r="DZ9" s="90"/>
      <c r="EA9" s="90"/>
      <c r="EB9" s="90"/>
      <c r="ED9" s="90"/>
      <c r="EE9" s="90"/>
      <c r="EF9" s="90"/>
      <c r="EG9" s="90"/>
      <c r="EH9" s="90"/>
      <c r="EI9" s="90"/>
      <c r="EJ9" s="90"/>
      <c r="EK9" s="90"/>
      <c r="EL9" s="90"/>
      <c r="EM9" s="90"/>
    </row>
    <row r="10" spans="1:144">
      <c r="A10" s="69" t="s">
        <v>49</v>
      </c>
      <c r="B10" s="75">
        <f>DATEVALUE($B7+12-B11&amp;"/1/"&amp;B12)</f>
        <v>47484</v>
      </c>
      <c r="C10" s="76">
        <f>DATEVALUE($B7+12-C11&amp;"/1/"&amp;C12)</f>
        <v>47849</v>
      </c>
      <c r="D10" s="76">
        <f>DATEVALUE($B7+12-D11&amp;"/1/"&amp;D12)</f>
        <v>48215</v>
      </c>
      <c r="E10" s="76">
        <f>DATEVALUE($B7+12-E11&amp;"/1/"&amp;E12)</f>
        <v>48582</v>
      </c>
      <c r="F10" s="76">
        <f>DATEVALUE($B7+12-F11&amp;"/1/"&amp;F12)</f>
        <v>48948</v>
      </c>
    </row>
    <row r="11" spans="1:144">
      <c r="B11">
        <v>4</v>
      </c>
      <c r="C11">
        <v>3</v>
      </c>
      <c r="D11">
        <v>2</v>
      </c>
      <c r="E11">
        <v>1</v>
      </c>
      <c r="F11">
        <v>0</v>
      </c>
      <c r="G11" t="s">
        <v>104</v>
      </c>
    </row>
    <row r="12" spans="1:144">
      <c r="B12">
        <v>1</v>
      </c>
      <c r="C12">
        <v>1</v>
      </c>
      <c r="D12">
        <v>2</v>
      </c>
      <c r="E12">
        <v>3</v>
      </c>
      <c r="F12">
        <v>4</v>
      </c>
      <c r="G12" t="s">
        <v>105</v>
      </c>
    </row>
    <row r="13" spans="1:144">
      <c r="B13" t="s">
        <v>106</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2023-12-05T00:47:37Z</dcterms:created>
  <dcterms:modified xsi:type="dcterms:W3CDTF">2024-01-26T02:33:36Z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2024-01-26T02:33:36Z</vt:filetime>
  </property>
</Properties>
</file>