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lXWJeZMRdhjqCDkJSDtVNkbEXlnWwOsEhFCgkzgL/TADgT8RBW0cfffpElaKFE/+nQfHXGxW6ef7Mi6R/UKOA==" workbookSaltValue="3fd0ejoVtlU/4e9yzp3nJg=="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<sst xmlns="http://schemas.openxmlformats.org/spreadsheetml/2006/main" xmlns:r="http://schemas.openxmlformats.org/officeDocument/2006/relationships" count="111" uniqueCount="111">
  <si>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</si>
  <si>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</si>
  <si>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</si>
  <si>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</si>
  <si>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</si>
  <si>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</si>
  <si>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</si>
  <si>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</si>
  <si>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</si>
  <si>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</si>
  <si>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</si>
  <si>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</si>
  <si>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</si>
  <si>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</si>
  <si>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</si>
  <si>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</si>
  <si>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</si>
  <si>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</si>
  <si>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</si>
  <si>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</si>
  <si>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</si>
  <si>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</si>
  <si>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</si>
  <si>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</si>
  <si>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</si>
  <si>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</si>
  <si>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</si>
  <si>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</si>
  <si>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</si>
  <si>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</si>
  <si>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</si>
  <si>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</si>
  <si>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</si>
  <si>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</si>
  <si>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</si>
  <si>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</si>
  <si>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</si>
  <si>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</si>
  <si>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</si>
  <si>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</si>
  <si>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</si>
  <si>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</si>
  <si>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</si>
  <si>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</si>
  <si>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</si>
  <si>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</si>
  <si>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</si>
  <si>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</si>
  <si>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</si>
  <si>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</si>
  <si>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</si>
  <si>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</si>
  <si>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</si>
  <si>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</si>
  <si>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</si>
  <si>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</si>
  <si>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</si>
  <si>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</si>
  <si>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</si>
  <si>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</si>
  <si>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</si>
  <si>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</si>
  <si>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</si>
  <si>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</si>
  <si>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</si>
  <si>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</si>
  <si>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</si>
  <si>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</si>
  <si>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</si>
  <si>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</si>
  <si>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</si>
  <si>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</si>
  <si>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</si>
  <si>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</si>
  <si>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</si>
  <si>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</si>
  <si>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</si>
  <si>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</si>
  <si>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</si>
  <si>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</si>
  <si>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</si>
  <si>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</si>
  <si>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</si>
  <si>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</si>
  <si>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</si>
  <si>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</si>
  <si>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</si>
  <si>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</si>
  <si>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</si>
  <si>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</si>
  <si>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</si>
  <si>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</si>
  <si>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</si>
  <si>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</si>
  <si>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</si>
  <si>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</si>
  <si>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</si>
  <si>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　平成２６年度に策定した中標津町下水道経営戦略（中期ビジョン）に基づき経営を行っている。
　平成３０年度は汚水処理原価を低く抑えることができたことで、経費回収率に若干の上昇がみられた。しかし、汚水処理原価は依然として類似団体及び全国平均値より高い状況なので、今後も維持管理費の削減に努めたい。
　また、収益的収支比率が100％を下回っており、健全で効率的な経営のためには、改善が必要である。
　料金改定等も検討する必要があるため、まずは、地方公営企業法の適用化を進め、財政状況をより詳しく把握することに努めたい。</t>
    <rPh sb="1" eb="3">
      <t>ヘイセイ</t>
    </rPh>
    <rPh sb="5" eb="7">
      <t>ネンド</t>
    </rPh>
    <rPh sb="8" eb="10">
      <t>サクテイ</t>
    </rPh>
    <rPh sb="12" eb="16">
      <t>ナカシベツチョウ</t>
    </rPh>
    <rPh sb="16" eb="19">
      <t>ゲスイドウ</t>
    </rPh>
    <rPh sb="19" eb="21">
      <t>ケイエイ</t>
    </rPh>
    <rPh sb="21" eb="23">
      <t>センリャク</t>
    </rPh>
    <rPh sb="24" eb="26">
      <t>チュウキ</t>
    </rPh>
    <rPh sb="32" eb="33">
      <t>モト</t>
    </rPh>
    <rPh sb="35" eb="37">
      <t>ケイエイ</t>
    </rPh>
    <rPh sb="38" eb="39">
      <t>オコナ</t>
    </rPh>
    <rPh sb="151" eb="154">
      <t>シュウエキテキ</t>
    </rPh>
    <rPh sb="154" eb="156">
      <t>シュウシ</t>
    </rPh>
    <rPh sb="156" eb="158">
      <t>ヒリツ</t>
    </rPh>
    <rPh sb="164" eb="166">
      <t>シタマワ</t>
    </rPh>
    <rPh sb="171" eb="173">
      <t>ケンゼン</t>
    </rPh>
    <rPh sb="174" eb="176">
      <t>コウリツ</t>
    </rPh>
    <rPh sb="176" eb="177">
      <t>テキ</t>
    </rPh>
    <rPh sb="178" eb="180">
      <t>ケイエイ</t>
    </rPh>
    <rPh sb="186" eb="188">
      <t>カイゼン</t>
    </rPh>
    <rPh sb="189" eb="191">
      <t>ヒツヨウ</t>
    </rPh>
    <rPh sb="197" eb="199">
      <t>リョウキン</t>
    </rPh>
    <rPh sb="199" eb="201">
      <t>カイテイ</t>
    </rPh>
    <rPh sb="201" eb="202">
      <t>トウ</t>
    </rPh>
    <rPh sb="203" eb="205">
      <t>ケントウ</t>
    </rPh>
    <rPh sb="207" eb="209">
      <t>ヒツヨウ</t>
    </rPh>
    <rPh sb="219" eb="221">
      <t>チホウ</t>
    </rPh>
    <rPh sb="221" eb="223">
      <t>コウエイ</t>
    </rPh>
    <rPh sb="223" eb="225">
      <t>キギョウ</t>
    </rPh>
    <rPh sb="225" eb="226">
      <t>ホウ</t>
    </rPh>
    <rPh sb="227" eb="229">
      <t>テキヨウ</t>
    </rPh>
    <rPh sb="229" eb="230">
      <t>カ</t>
    </rPh>
    <rPh sb="231" eb="232">
      <t>スス</t>
    </rPh>
    <rPh sb="234" eb="236">
      <t>ザイセイ</t>
    </rPh>
    <rPh sb="236" eb="238">
      <t>ジョウキョウ</t>
    </rPh>
    <rPh sb="241" eb="242">
      <t>クワ</t>
    </rPh>
    <rPh sb="244" eb="246">
      <t>ハアク</t>
    </rPh>
    <rPh sb="251" eb="252">
      <t>ツト</t>
    </rPh>
    <phoneticPr fontId="1"/>
  </si>
  <si>
    <t>法非適用</t>
  </si>
  <si>
    <t>下水道事業</t>
  </si>
  <si>
    <t>公共下水道</t>
  </si>
  <si>
    <t>Cc1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</si>
  <si>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</si>
  <si>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</si>
  <si>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</si>
  <si>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</si>
  <si>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</si>
  <si>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</si>
  <si>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</si>
  <si>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③公共下水道事業の管渠更新は、法定耐用年数まで相当な期間があるため更新延長は無く0％となっているが、今後は計画的な更新が必要となってくる。</t>
    <rPh sb="1" eb="3">
      <t>コウキョウ</t>
    </rPh>
    <rPh sb="3" eb="6">
      <t>ゲスイドウ</t>
    </rPh>
    <rPh sb="6" eb="8">
      <t>ジギョウ</t>
    </rPh>
    <rPh sb="9" eb="11">
      <t>カンキョ</t>
    </rPh>
    <rPh sb="11" eb="13">
      <t>コウシン</t>
    </rPh>
    <rPh sb="15" eb="17">
      <t>ホウテイ</t>
    </rPh>
    <rPh sb="17" eb="19">
      <t>タイヨウ</t>
    </rPh>
    <rPh sb="19" eb="21">
      <t>ネンスウ</t>
    </rPh>
    <rPh sb="23" eb="25">
      <t>ソウトウ</t>
    </rPh>
    <rPh sb="26" eb="28">
      <t>キカン</t>
    </rPh>
    <rPh sb="33" eb="35">
      <t>コウシン</t>
    </rPh>
    <rPh sb="35" eb="37">
      <t>エンチョウ</t>
    </rPh>
    <rPh sb="38" eb="39">
      <t>ナ</t>
    </rPh>
    <rPh sb="50" eb="52">
      <t>コンゴ</t>
    </rPh>
    <rPh sb="53" eb="56">
      <t>ケイカクテキ</t>
    </rPh>
    <rPh sb="57" eb="59">
      <t>コウシン</t>
    </rPh>
    <rPh sb="60" eb="62">
      <t>ヒツヨウ</t>
    </rPh>
    <phoneticPr fontId="1"/>
  </si>
  <si>
    <t>①地方債償還金の増が影響し年々悪化しているが、地方債償還金は令和2年度以降に減少傾向となる見込み。
④年々企業債残高は減少しており、類似団体と比較しても低い数値となっている。
⑤100％以下で推移しているが、上昇傾向にあり、今年度は類似団体平均を上回った。
⑥前年度と比べて低く抑えることができたが、依然として類似団体及び全国平均値を上回る数値となっている。
⑦昨年度とほぼ同値となり、類似団体及び全国平均値を下回っている。
⑧100％には達していないが上昇傾向にあり、類似団体平均値と比較しても高い数値で推移している。</t>
    <rPh sb="1" eb="4">
      <t>チホウサイ</t>
    </rPh>
    <rPh sb="4" eb="7">
      <t>ショウカンキン</t>
    </rPh>
    <rPh sb="8" eb="9">
      <t>ゾウ</t>
    </rPh>
    <rPh sb="10" eb="12">
      <t>エイキョウ</t>
    </rPh>
    <rPh sb="13" eb="15">
      <t>ネンネン</t>
    </rPh>
    <rPh sb="15" eb="17">
      <t>アッカ</t>
    </rPh>
    <rPh sb="23" eb="26">
      <t>チホウサイ</t>
    </rPh>
    <rPh sb="26" eb="28">
      <t>ショウカン</t>
    </rPh>
    <rPh sb="28" eb="29">
      <t>キン</t>
    </rPh>
    <rPh sb="30" eb="32">
      <t>レイワ</t>
    </rPh>
    <rPh sb="33" eb="35">
      <t>ネンド</t>
    </rPh>
    <rPh sb="35" eb="37">
      <t>イコウ</t>
    </rPh>
    <rPh sb="38" eb="40">
      <t>ゲンショウ</t>
    </rPh>
    <rPh sb="40" eb="42">
      <t>ケイコウ</t>
    </rPh>
    <rPh sb="45" eb="47">
      <t>ミコ</t>
    </rPh>
    <rPh sb="52" eb="54">
      <t>ネンネン</t>
    </rPh>
    <rPh sb="54" eb="56">
      <t>キギョウ</t>
    </rPh>
    <rPh sb="56" eb="57">
      <t>サイ</t>
    </rPh>
    <rPh sb="57" eb="59">
      <t>ザンダカ</t>
    </rPh>
    <rPh sb="60" eb="62">
      <t>ゲンショウ</t>
    </rPh>
    <rPh sb="67" eb="69">
      <t>ルイジ</t>
    </rPh>
    <rPh sb="69" eb="71">
      <t>ダンタイ</t>
    </rPh>
    <rPh sb="72" eb="74">
      <t>ヒカク</t>
    </rPh>
    <rPh sb="77" eb="78">
      <t>ヒク</t>
    </rPh>
    <rPh sb="79" eb="81">
      <t>スウチ</t>
    </rPh>
    <rPh sb="95" eb="97">
      <t>イカ</t>
    </rPh>
    <rPh sb="98" eb="100">
      <t>スイイ</t>
    </rPh>
    <rPh sb="106" eb="108">
      <t>ジョウショウ</t>
    </rPh>
    <rPh sb="108" eb="110">
      <t>ケイコウ</t>
    </rPh>
    <rPh sb="114" eb="117">
      <t>コンネンド</t>
    </rPh>
    <rPh sb="118" eb="120">
      <t>ルイジ</t>
    </rPh>
    <rPh sb="120" eb="122">
      <t>ダンタイ</t>
    </rPh>
    <rPh sb="122" eb="124">
      <t>ヘイキン</t>
    </rPh>
    <rPh sb="125" eb="127">
      <t>ウワマワ</t>
    </rPh>
    <rPh sb="133" eb="136">
      <t>ゼンネンド</t>
    </rPh>
    <rPh sb="137" eb="138">
      <t>クラ</t>
    </rPh>
    <rPh sb="140" eb="141">
      <t>ヒク</t>
    </rPh>
    <rPh sb="142" eb="143">
      <t>オサ</t>
    </rPh>
    <rPh sb="153" eb="155">
      <t>イゼン</t>
    </rPh>
    <rPh sb="158" eb="160">
      <t>ルイジ</t>
    </rPh>
    <rPh sb="160" eb="162">
      <t>ダンタイ</t>
    </rPh>
    <rPh sb="162" eb="163">
      <t>オヨ</t>
    </rPh>
    <rPh sb="164" eb="166">
      <t>ゼンコク</t>
    </rPh>
    <rPh sb="166" eb="168">
      <t>ヘイキン</t>
    </rPh>
    <rPh sb="168" eb="169">
      <t>チ</t>
    </rPh>
    <rPh sb="170" eb="172">
      <t>ウワマワ</t>
    </rPh>
    <rPh sb="173" eb="175">
      <t>スウチ</t>
    </rPh>
    <rPh sb="185" eb="187">
      <t>サクネン</t>
    </rPh>
    <rPh sb="187" eb="188">
      <t>ド</t>
    </rPh>
    <rPh sb="191" eb="193">
      <t>ドウチ</t>
    </rPh>
    <rPh sb="209" eb="211">
      <t>シタマワ</t>
    </rPh>
    <rPh sb="225" eb="226">
      <t>タッ</t>
    </rPh>
    <rPh sb="232" eb="234">
      <t>ジョウショウ</t>
    </rPh>
    <rPh sb="234" eb="236">
      <t>ケイコウ</t>
    </rPh>
    <rPh sb="240" eb="242">
      <t>ルイジ</t>
    </rPh>
    <rPh sb="242" eb="244">
      <t>ダンタイ</t>
    </rPh>
    <rPh sb="244" eb="246">
      <t>ヘイキン</t>
    </rPh>
    <rPh sb="246" eb="247">
      <t>チ</t>
    </rPh>
    <rPh sb="248" eb="250">
      <t>ヒカク</t>
    </rPh>
    <rPh sb="253" eb="254">
      <t>タカ</t>
    </rPh>
    <rPh sb="255" eb="257">
      <t>スウチ</t>
    </rPh>
    <rPh sb="258" eb="260">
      <t>スイイ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</si>
</sst>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formatCode="#,##0.00;&quot;△&quot;#,##0.00;&quot;-&quot;">
                  <c:v>0.71</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9.e-002</c:v>
                </c:pt>
                <c:pt idx="2">
                  <c:v>0.19</c:v>
                </c:pt>
                <c:pt idx="3">
                  <c:v>0.23</c:v>
                </c:pt>
                <c:pt idx="4">
                  <c:v>0.21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58.91</c:v>
                </c:pt>
                <c:pt idx="1">
                  <c:v>60.55</c:v>
                </c:pt>
                <c:pt idx="2">
                  <c:v>63.06</c:v>
                </c:pt>
                <c:pt idx="3">
                  <c:v>56.56</c:v>
                </c:pt>
                <c:pt idx="4">
                  <c:v>56.72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54.44</c:v>
                </c:pt>
                <c:pt idx="1">
                  <c:v>59.4</c:v>
                </c:pt>
                <c:pt idx="2">
                  <c:v>59.35</c:v>
                </c:pt>
                <c:pt idx="3">
                  <c:v>58.4</c:v>
                </c:pt>
                <c:pt idx="4">
                  <c:v>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89.46</c:v>
                </c:pt>
                <c:pt idx="1">
                  <c:v>90.38</c:v>
                </c:pt>
                <c:pt idx="2">
                  <c:v>91.04</c:v>
                </c:pt>
                <c:pt idx="3">
                  <c:v>91.94</c:v>
                </c:pt>
                <c:pt idx="4">
                  <c:v>92.14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84.2</c:v>
                </c:pt>
                <c:pt idx="1">
                  <c:v>89.81</c:v>
                </c:pt>
                <c:pt idx="2">
                  <c:v>89.88</c:v>
                </c:pt>
                <c:pt idx="3">
                  <c:v>89.68</c:v>
                </c:pt>
                <c:pt idx="4">
                  <c:v>89.79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82.59</c:v>
                </c:pt>
                <c:pt idx="1">
                  <c:v>85.3</c:v>
                </c:pt>
                <c:pt idx="2">
                  <c:v>81.77</c:v>
                </c:pt>
                <c:pt idx="3">
                  <c:v>78.61</c:v>
                </c:pt>
                <c:pt idx="4">
                  <c:v>77.81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1113.03</c:v>
                </c:pt>
                <c:pt idx="1">
                  <c:v>866.01</c:v>
                </c:pt>
                <c:pt idx="2">
                  <c:v>828.41</c:v>
                </c:pt>
                <c:pt idx="3">
                  <c:v>756.99</c:v>
                </c:pt>
                <c:pt idx="4">
                  <c:v>715.49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1136.5</c:v>
                </c:pt>
                <c:pt idx="1">
                  <c:v>862.87</c:v>
                </c:pt>
                <c:pt idx="2">
                  <c:v>716.96</c:v>
                </c:pt>
                <c:pt idx="3">
                  <c:v>799.11</c:v>
                </c:pt>
                <c:pt idx="4">
                  <c:v>768.62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78.41</c:v>
                </c:pt>
                <c:pt idx="1">
                  <c:v>81.97</c:v>
                </c:pt>
                <c:pt idx="2">
                  <c:v>77.83</c:v>
                </c:pt>
                <c:pt idx="3">
                  <c:v>86.4</c:v>
                </c:pt>
                <c:pt idx="4">
                  <c:v>89.33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71.650000000000006</c:v>
                </c:pt>
                <c:pt idx="1">
                  <c:v>85.39</c:v>
                </c:pt>
                <c:pt idx="2">
                  <c:v>88.09</c:v>
                </c:pt>
                <c:pt idx="3">
                  <c:v>87.69</c:v>
                </c:pt>
                <c:pt idx="4">
                  <c:v>88.06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247.91</c:v>
                </c:pt>
                <c:pt idx="1">
                  <c:v>239.35</c:v>
                </c:pt>
                <c:pt idx="2">
                  <c:v>251.25</c:v>
                </c:pt>
                <c:pt idx="3">
                  <c:v>229.93</c:v>
                </c:pt>
                <c:pt idx="4">
                  <c:v>223.34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217.82</c:v>
                </c:pt>
                <c:pt idx="1">
                  <c:v>188.79</c:v>
                </c:pt>
                <c:pt idx="2">
                  <c:v>181.8</c:v>
                </c:pt>
                <c:pt idx="3">
                  <c:v>180.07</c:v>
                </c:pt>
                <c:pt idx="4">
                  <c:v>179.32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【58.98】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23493</v>
      </c>
      <c r="AM8" s="22"/>
      <c r="AN8" s="22"/>
      <c r="AO8" s="22"/>
      <c r="AP8" s="22"/>
      <c r="AQ8" s="22"/>
      <c r="AR8" s="22"/>
      <c r="AS8" s="22"/>
      <c r="AT8" s="7">
        <f>データ!T6</f>
        <v>684.87</v>
      </c>
      <c r="AU8" s="7"/>
      <c r="AV8" s="7"/>
      <c r="AW8" s="7"/>
      <c r="AX8" s="7"/>
      <c r="AY8" s="7"/>
      <c r="AZ8" s="7"/>
      <c r="BA8" s="7"/>
      <c r="BB8" s="7">
        <f>データ!U6</f>
        <v>34.299999999999997</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82.12</v>
      </c>
      <c r="Q10" s="7"/>
      <c r="R10" s="7"/>
      <c r="S10" s="7"/>
      <c r="T10" s="7"/>
      <c r="U10" s="7"/>
      <c r="V10" s="7"/>
      <c r="W10" s="7">
        <f>データ!Q6</f>
        <v>70.33</v>
      </c>
      <c r="X10" s="7"/>
      <c r="Y10" s="7"/>
      <c r="Z10" s="7"/>
      <c r="AA10" s="7"/>
      <c r="AB10" s="7"/>
      <c r="AC10" s="7"/>
      <c r="AD10" s="22">
        <f>データ!R6</f>
        <v>3736</v>
      </c>
      <c r="AE10" s="22"/>
      <c r="AF10" s="22"/>
      <c r="AG10" s="22"/>
      <c r="AH10" s="22"/>
      <c r="AI10" s="22"/>
      <c r="AJ10" s="22"/>
      <c r="AK10" s="2"/>
      <c r="AL10" s="22">
        <f>データ!V6</f>
        <v>19049</v>
      </c>
      <c r="AM10" s="22"/>
      <c r="AN10" s="22"/>
      <c r="AO10" s="22"/>
      <c r="AP10" s="22"/>
      <c r="AQ10" s="22"/>
      <c r="AR10" s="22"/>
      <c r="AS10" s="22"/>
      <c r="AT10" s="7">
        <f>データ!W6</f>
        <v>7.6</v>
      </c>
      <c r="AU10" s="7"/>
      <c r="AV10" s="7"/>
      <c r="AW10" s="7"/>
      <c r="AX10" s="7"/>
      <c r="AY10" s="7"/>
      <c r="AZ10" s="7"/>
      <c r="BA10" s="7"/>
      <c r="BB10" s="7">
        <f>データ!X6</f>
        <v>2506.4499999999998</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110</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97</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【682.78】</v>
      </c>
      <c r="I86" s="12" t="str">
        <f>データ!CA6</f>
        <v>【100.91】</v>
      </c>
      <c r="J86" s="12" t="str">
        <f>データ!CL6</f>
        <v>【136.86】</v>
      </c>
      <c r="K86" s="12" t="str">
        <f>データ!CW6</f>
        <v>【58.98】</v>
      </c>
      <c r="L86" s="12" t="str">
        <f>データ!DH6</f>
        <v>【95.20】</v>
      </c>
      <c r="M86" s="12" t="s">
        <v>41</v>
      </c>
      <c r="N86" s="12" t="s">
        <v>41</v>
      </c>
      <c r="O86" s="12" t="str">
        <f>データ!EO6</f>
        <v>【0.23】</v>
      </c>
    </row>
  </sheetData>
  <sheetProtection algorithmName="SHA-512" hashValue="o8ijNfajqu+N3iTWMg5FY8/vpe2KDU9aoRK2WpZ2gSZh946DDTYTxore+S7IOIhsLC/iW2Yw3xxgE2GA1kJcRw==" saltValue="Mi2u266LelEZ0aqFppuCW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5</v>
      </c>
      <c r="F3" s="62" t="s">
        <v>4</v>
      </c>
      <c r="G3" s="62" t="s">
        <v>27</v>
      </c>
      <c r="H3" s="68" t="s">
        <v>58</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48</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47</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5" s="59" customFormat="1">
      <c r="A6" s="60" t="s">
        <v>95</v>
      </c>
      <c r="B6" s="65">
        <f t="shared" ref="B6:X6" si="1">B7</f>
        <v>2018</v>
      </c>
      <c r="C6" s="65">
        <f t="shared" si="1"/>
        <v>16926</v>
      </c>
      <c r="D6" s="65">
        <f t="shared" si="1"/>
        <v>47</v>
      </c>
      <c r="E6" s="65">
        <f t="shared" si="1"/>
        <v>17</v>
      </c>
      <c r="F6" s="65">
        <f t="shared" si="1"/>
        <v>1</v>
      </c>
      <c r="G6" s="65">
        <f t="shared" si="1"/>
        <v>0</v>
      </c>
      <c r="H6" s="65" t="str">
        <f t="shared" si="1"/>
        <v>北海道　中標津町</v>
      </c>
      <c r="I6" s="65" t="str">
        <f t="shared" si="1"/>
        <v>法非適用</v>
      </c>
      <c r="J6" s="65" t="str">
        <f t="shared" si="1"/>
        <v>下水道事業</v>
      </c>
      <c r="K6" s="65" t="str">
        <f t="shared" si="1"/>
        <v>公共下水道</v>
      </c>
      <c r="L6" s="65" t="str">
        <f t="shared" si="1"/>
        <v>Cc1</v>
      </c>
      <c r="M6" s="65" t="str">
        <f t="shared" si="1"/>
        <v>非設置</v>
      </c>
      <c r="N6" s="73" t="str">
        <f t="shared" si="1"/>
        <v>-</v>
      </c>
      <c r="O6" s="73" t="str">
        <f t="shared" si="1"/>
        <v>該当数値なし</v>
      </c>
      <c r="P6" s="73">
        <f t="shared" si="1"/>
        <v>82.12</v>
      </c>
      <c r="Q6" s="73">
        <f t="shared" si="1"/>
        <v>70.33</v>
      </c>
      <c r="R6" s="73">
        <f t="shared" si="1"/>
        <v>3736</v>
      </c>
      <c r="S6" s="73">
        <f t="shared" si="1"/>
        <v>23493</v>
      </c>
      <c r="T6" s="73">
        <f t="shared" si="1"/>
        <v>684.87</v>
      </c>
      <c r="U6" s="73">
        <f t="shared" si="1"/>
        <v>34.299999999999997</v>
      </c>
      <c r="V6" s="73">
        <f t="shared" si="1"/>
        <v>19049</v>
      </c>
      <c r="W6" s="73">
        <f t="shared" si="1"/>
        <v>7.6</v>
      </c>
      <c r="X6" s="73">
        <f t="shared" si="1"/>
        <v>2506.4499999999998</v>
      </c>
      <c r="Y6" s="81">
        <f t="shared" ref="Y6:AH6" si="2">IF(Y7="",NA(),Y7)</f>
        <v>82.59</v>
      </c>
      <c r="Z6" s="81">
        <f t="shared" si="2"/>
        <v>85.3</v>
      </c>
      <c r="AA6" s="81">
        <f t="shared" si="2"/>
        <v>81.77</v>
      </c>
      <c r="AB6" s="81">
        <f t="shared" si="2"/>
        <v>78.61</v>
      </c>
      <c r="AC6" s="81">
        <f t="shared" si="2"/>
        <v>77.81</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1113.03</v>
      </c>
      <c r="BG6" s="81">
        <f t="shared" si="5"/>
        <v>866.01</v>
      </c>
      <c r="BH6" s="81">
        <f t="shared" si="5"/>
        <v>828.41</v>
      </c>
      <c r="BI6" s="81">
        <f t="shared" si="5"/>
        <v>756.99</v>
      </c>
      <c r="BJ6" s="81">
        <f t="shared" si="5"/>
        <v>715.49</v>
      </c>
      <c r="BK6" s="81">
        <f t="shared" si="5"/>
        <v>1136.5</v>
      </c>
      <c r="BL6" s="81">
        <f t="shared" si="5"/>
        <v>862.87</v>
      </c>
      <c r="BM6" s="81">
        <f t="shared" si="5"/>
        <v>716.96</v>
      </c>
      <c r="BN6" s="81">
        <f t="shared" si="5"/>
        <v>799.11</v>
      </c>
      <c r="BO6" s="81">
        <f t="shared" si="5"/>
        <v>768.62</v>
      </c>
      <c r="BP6" s="73" t="str">
        <f>IF(BP7="","",IF(BP7="-","【-】","【"&amp;SUBSTITUTE(TEXT(BP7,"#,##0.00"),"-","△")&amp;"】"))</f>
        <v>【682.78】</v>
      </c>
      <c r="BQ6" s="81">
        <f t="shared" ref="BQ6:BZ6" si="6">IF(BQ7="",NA(),BQ7)</f>
        <v>78.41</v>
      </c>
      <c r="BR6" s="81">
        <f t="shared" si="6"/>
        <v>81.97</v>
      </c>
      <c r="BS6" s="81">
        <f t="shared" si="6"/>
        <v>77.83</v>
      </c>
      <c r="BT6" s="81">
        <f t="shared" si="6"/>
        <v>86.4</v>
      </c>
      <c r="BU6" s="81">
        <f t="shared" si="6"/>
        <v>89.33</v>
      </c>
      <c r="BV6" s="81">
        <f t="shared" si="6"/>
        <v>71.650000000000006</v>
      </c>
      <c r="BW6" s="81">
        <f t="shared" si="6"/>
        <v>85.39</v>
      </c>
      <c r="BX6" s="81">
        <f t="shared" si="6"/>
        <v>88.09</v>
      </c>
      <c r="BY6" s="81">
        <f t="shared" si="6"/>
        <v>87.69</v>
      </c>
      <c r="BZ6" s="81">
        <f t="shared" si="6"/>
        <v>88.06</v>
      </c>
      <c r="CA6" s="73" t="str">
        <f>IF(CA7="","",IF(CA7="-","【-】","【"&amp;SUBSTITUTE(TEXT(CA7,"#,##0.00"),"-","△")&amp;"】"))</f>
        <v>【100.91】</v>
      </c>
      <c r="CB6" s="81">
        <f t="shared" ref="CB6:CK6" si="7">IF(CB7="",NA(),CB7)</f>
        <v>247.91</v>
      </c>
      <c r="CC6" s="81">
        <f t="shared" si="7"/>
        <v>239.35</v>
      </c>
      <c r="CD6" s="81">
        <f t="shared" si="7"/>
        <v>251.25</v>
      </c>
      <c r="CE6" s="81">
        <f t="shared" si="7"/>
        <v>229.93</v>
      </c>
      <c r="CF6" s="81">
        <f t="shared" si="7"/>
        <v>223.34</v>
      </c>
      <c r="CG6" s="81">
        <f t="shared" si="7"/>
        <v>217.82</v>
      </c>
      <c r="CH6" s="81">
        <f t="shared" si="7"/>
        <v>188.79</v>
      </c>
      <c r="CI6" s="81">
        <f t="shared" si="7"/>
        <v>181.8</v>
      </c>
      <c r="CJ6" s="81">
        <f t="shared" si="7"/>
        <v>180.07</v>
      </c>
      <c r="CK6" s="81">
        <f t="shared" si="7"/>
        <v>179.32</v>
      </c>
      <c r="CL6" s="73" t="str">
        <f>IF(CL7="","",IF(CL7="-","【-】","【"&amp;SUBSTITUTE(TEXT(CL7,"#,##0.00"),"-","△")&amp;"】"))</f>
        <v>【136.86】</v>
      </c>
      <c r="CM6" s="81">
        <f t="shared" ref="CM6:CV6" si="8">IF(CM7="",NA(),CM7)</f>
        <v>58.91</v>
      </c>
      <c r="CN6" s="81">
        <f t="shared" si="8"/>
        <v>60.55</v>
      </c>
      <c r="CO6" s="81">
        <f t="shared" si="8"/>
        <v>63.06</v>
      </c>
      <c r="CP6" s="81">
        <f t="shared" si="8"/>
        <v>56.56</v>
      </c>
      <c r="CQ6" s="81">
        <f t="shared" si="8"/>
        <v>56.72</v>
      </c>
      <c r="CR6" s="81">
        <f t="shared" si="8"/>
        <v>54.44</v>
      </c>
      <c r="CS6" s="81">
        <f t="shared" si="8"/>
        <v>59.4</v>
      </c>
      <c r="CT6" s="81">
        <f t="shared" si="8"/>
        <v>59.35</v>
      </c>
      <c r="CU6" s="81">
        <f t="shared" si="8"/>
        <v>58.4</v>
      </c>
      <c r="CV6" s="81">
        <f t="shared" si="8"/>
        <v>58</v>
      </c>
      <c r="CW6" s="73" t="str">
        <f>IF(CW7="","",IF(CW7="-","【-】","【"&amp;SUBSTITUTE(TEXT(CW7,"#,##0.00"),"-","△")&amp;"】"))</f>
        <v>【58.98】</v>
      </c>
      <c r="CX6" s="81">
        <f t="shared" ref="CX6:DG6" si="9">IF(CX7="",NA(),CX7)</f>
        <v>89.46</v>
      </c>
      <c r="CY6" s="81">
        <f t="shared" si="9"/>
        <v>90.38</v>
      </c>
      <c r="CZ6" s="81">
        <f t="shared" si="9"/>
        <v>91.04</v>
      </c>
      <c r="DA6" s="81">
        <f t="shared" si="9"/>
        <v>91.94</v>
      </c>
      <c r="DB6" s="81">
        <f t="shared" si="9"/>
        <v>92.14</v>
      </c>
      <c r="DC6" s="81">
        <f t="shared" si="9"/>
        <v>84.2</v>
      </c>
      <c r="DD6" s="81">
        <f t="shared" si="9"/>
        <v>89.81</v>
      </c>
      <c r="DE6" s="81">
        <f t="shared" si="9"/>
        <v>89.88</v>
      </c>
      <c r="DF6" s="81">
        <f t="shared" si="9"/>
        <v>89.68</v>
      </c>
      <c r="DG6" s="81">
        <f t="shared" si="9"/>
        <v>89.79</v>
      </c>
      <c r="DH6" s="73" t="str">
        <f>IF(DH7="","",IF(DH7="-","【-】","【"&amp;SUBSTITUTE(TEXT(DH7,"#,##0.00"),"-","△")&amp;"】"))</f>
        <v>【95.20】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81">
        <f t="shared" si="12"/>
        <v>0.71</v>
      </c>
      <c r="EG6" s="73">
        <f t="shared" si="12"/>
        <v>0</v>
      </c>
      <c r="EH6" s="73">
        <f t="shared" si="12"/>
        <v>0</v>
      </c>
      <c r="EI6" s="73">
        <f t="shared" si="12"/>
        <v>0</v>
      </c>
      <c r="EJ6" s="81">
        <f t="shared" si="12"/>
        <v>4.e-002</v>
      </c>
      <c r="EK6" s="81">
        <f t="shared" si="12"/>
        <v>9.e-002</v>
      </c>
      <c r="EL6" s="81">
        <f t="shared" si="12"/>
        <v>0.19</v>
      </c>
      <c r="EM6" s="81">
        <f t="shared" si="12"/>
        <v>0.23</v>
      </c>
      <c r="EN6" s="81">
        <f t="shared" si="12"/>
        <v>0.21</v>
      </c>
      <c r="EO6" s="73" t="str">
        <f>IF(EO7="","",IF(EO7="-","【-】","【"&amp;SUBSTITUTE(TEXT(EO7,"#,##0.00"),"-","△")&amp;"】"))</f>
        <v>【0.23】</v>
      </c>
    </row>
    <row r="7" spans="1:145" s="59" customFormat="1">
      <c r="A7" s="60"/>
      <c r="B7" s="66">
        <v>2018</v>
      </c>
      <c r="C7" s="66">
        <v>16926</v>
      </c>
      <c r="D7" s="66">
        <v>47</v>
      </c>
      <c r="E7" s="66">
        <v>17</v>
      </c>
      <c r="F7" s="66">
        <v>1</v>
      </c>
      <c r="G7" s="66">
        <v>0</v>
      </c>
      <c r="H7" s="66" t="s">
        <v>96</v>
      </c>
      <c r="I7" s="66" t="s">
        <v>98</v>
      </c>
      <c r="J7" s="66" t="s">
        <v>99</v>
      </c>
      <c r="K7" s="66" t="s">
        <v>100</v>
      </c>
      <c r="L7" s="66" t="s">
        <v>101</v>
      </c>
      <c r="M7" s="66" t="s">
        <v>102</v>
      </c>
      <c r="N7" s="74" t="s">
        <v>41</v>
      </c>
      <c r="O7" s="74" t="s">
        <v>103</v>
      </c>
      <c r="P7" s="74">
        <v>82.12</v>
      </c>
      <c r="Q7" s="74">
        <v>70.33</v>
      </c>
      <c r="R7" s="74">
        <v>3736</v>
      </c>
      <c r="S7" s="74">
        <v>23493</v>
      </c>
      <c r="T7" s="74">
        <v>684.87</v>
      </c>
      <c r="U7" s="74">
        <v>34.299999999999997</v>
      </c>
      <c r="V7" s="74">
        <v>19049</v>
      </c>
      <c r="W7" s="74">
        <v>7.6</v>
      </c>
      <c r="X7" s="74">
        <v>2506.4499999999998</v>
      </c>
      <c r="Y7" s="74">
        <v>82.59</v>
      </c>
      <c r="Z7" s="74">
        <v>85.3</v>
      </c>
      <c r="AA7" s="74">
        <v>81.77</v>
      </c>
      <c r="AB7" s="74">
        <v>78.61</v>
      </c>
      <c r="AC7" s="74">
        <v>77.81</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1113.03</v>
      </c>
      <c r="BG7" s="74">
        <v>866.01</v>
      </c>
      <c r="BH7" s="74">
        <v>828.41</v>
      </c>
      <c r="BI7" s="74">
        <v>756.99</v>
      </c>
      <c r="BJ7" s="74">
        <v>715.49</v>
      </c>
      <c r="BK7" s="74">
        <v>1136.5</v>
      </c>
      <c r="BL7" s="74">
        <v>862.87</v>
      </c>
      <c r="BM7" s="74">
        <v>716.96</v>
      </c>
      <c r="BN7" s="74">
        <v>799.11</v>
      </c>
      <c r="BO7" s="74">
        <v>768.62</v>
      </c>
      <c r="BP7" s="74">
        <v>682.78</v>
      </c>
      <c r="BQ7" s="74">
        <v>78.41</v>
      </c>
      <c r="BR7" s="74">
        <v>81.97</v>
      </c>
      <c r="BS7" s="74">
        <v>77.83</v>
      </c>
      <c r="BT7" s="74">
        <v>86.4</v>
      </c>
      <c r="BU7" s="74">
        <v>89.33</v>
      </c>
      <c r="BV7" s="74">
        <v>71.650000000000006</v>
      </c>
      <c r="BW7" s="74">
        <v>85.39</v>
      </c>
      <c r="BX7" s="74">
        <v>88.09</v>
      </c>
      <c r="BY7" s="74">
        <v>87.69</v>
      </c>
      <c r="BZ7" s="74">
        <v>88.06</v>
      </c>
      <c r="CA7" s="74">
        <v>100.91</v>
      </c>
      <c r="CB7" s="74">
        <v>247.91</v>
      </c>
      <c r="CC7" s="74">
        <v>239.35</v>
      </c>
      <c r="CD7" s="74">
        <v>251.25</v>
      </c>
      <c r="CE7" s="74">
        <v>229.93</v>
      </c>
      <c r="CF7" s="74">
        <v>223.34</v>
      </c>
      <c r="CG7" s="74">
        <v>217.82</v>
      </c>
      <c r="CH7" s="74">
        <v>188.79</v>
      </c>
      <c r="CI7" s="74">
        <v>181.8</v>
      </c>
      <c r="CJ7" s="74">
        <v>180.07</v>
      </c>
      <c r="CK7" s="74">
        <v>179.32</v>
      </c>
      <c r="CL7" s="74">
        <v>136.86000000000001</v>
      </c>
      <c r="CM7" s="74">
        <v>58.91</v>
      </c>
      <c r="CN7" s="74">
        <v>60.55</v>
      </c>
      <c r="CO7" s="74">
        <v>63.06</v>
      </c>
      <c r="CP7" s="74">
        <v>56.56</v>
      </c>
      <c r="CQ7" s="74">
        <v>56.72</v>
      </c>
      <c r="CR7" s="74">
        <v>54.44</v>
      </c>
      <c r="CS7" s="74">
        <v>59.4</v>
      </c>
      <c r="CT7" s="74">
        <v>59.35</v>
      </c>
      <c r="CU7" s="74">
        <v>58.4</v>
      </c>
      <c r="CV7" s="74">
        <v>58</v>
      </c>
      <c r="CW7" s="74">
        <v>58.98</v>
      </c>
      <c r="CX7" s="74">
        <v>89.46</v>
      </c>
      <c r="CY7" s="74">
        <v>90.38</v>
      </c>
      <c r="CZ7" s="74">
        <v>91.04</v>
      </c>
      <c r="DA7" s="74">
        <v>91.94</v>
      </c>
      <c r="DB7" s="74">
        <v>92.14</v>
      </c>
      <c r="DC7" s="74">
        <v>84.2</v>
      </c>
      <c r="DD7" s="74">
        <v>89.81</v>
      </c>
      <c r="DE7" s="74">
        <v>89.88</v>
      </c>
      <c r="DF7" s="74">
        <v>89.68</v>
      </c>
      <c r="DG7" s="74">
        <v>89.79</v>
      </c>
      <c r="DH7" s="74">
        <v>95.2</v>
      </c>
      <c r="DI7" s="74"/>
      <c r="DJ7" s="74"/>
      <c r="DK7" s="74"/>
      <c r="DL7" s="74"/>
      <c r="DM7" s="74"/>
      <c r="DN7" s="74"/>
      <c r="DO7" s="74"/>
      <c r="DP7" s="74"/>
      <c r="DQ7" s="74"/>
      <c r="DR7" s="74"/>
      <c r="DS7" s="74"/>
      <c r="DT7" s="74"/>
      <c r="DU7" s="74"/>
      <c r="DV7" s="74"/>
      <c r="DW7" s="74"/>
      <c r="DX7" s="74"/>
      <c r="DY7" s="74"/>
      <c r="DZ7" s="74"/>
      <c r="EA7" s="74"/>
      <c r="EB7" s="74"/>
      <c r="EC7" s="74"/>
      <c r="ED7" s="74"/>
      <c r="EE7" s="74">
        <v>0</v>
      </c>
      <c r="EF7" s="74">
        <v>0.71</v>
      </c>
      <c r="EG7" s="74">
        <v>0</v>
      </c>
      <c r="EH7" s="74">
        <v>0</v>
      </c>
      <c r="EI7" s="74">
        <v>0</v>
      </c>
      <c r="EJ7" s="74">
        <v>4.e-002</v>
      </c>
      <c r="EK7" s="74">
        <v>9.e-002</v>
      </c>
      <c r="EL7" s="74">
        <v>0.19</v>
      </c>
      <c r="EM7" s="74">
        <v>0.23</v>
      </c>
      <c r="EN7" s="74">
        <v>0.21</v>
      </c>
      <c r="EO7" s="74">
        <v>0.23</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104</v>
      </c>
      <c r="C9" s="61" t="s">
        <v>105</v>
      </c>
      <c r="D9" s="61" t="s">
        <v>106</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2020-04-02T05:43:49Z</cp:lastPrinted>
  <dcterms:created xsi:type="dcterms:W3CDTF">2019-12-05T05:00:32Z</dcterms:created>
  <dcterms:modified xsi:type="dcterms:W3CDTF">2024-10-01T00:44:51Z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2024-10-01T00:44:51Z</vt:filetime>
  </property>
</Properties>
</file>