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P1hYBFmvJP+Lp+GBcEiYm2/48x5CI2vkFpyPMDp79cYlLJdcatkIB6qCUx5jxuv0RnuVHRJ16a5u2XKVWictA==" workbookSaltValue="5choYXWhQkkzYapOIvcYXQ=="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<sst xmlns="http://schemas.openxmlformats.org/spreadsheetml/2006/main" xmlns:r="http://schemas.openxmlformats.org/officeDocument/2006/relationships" count="116" uniqueCount="116">
  <si>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</si>
  <si>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</si>
  <si>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</si>
  <si>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</si>
  <si>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</si>
  <si>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</si>
  <si>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</si>
  <si>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</si>
  <si>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</si>
  <si>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</si>
  <si>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</si>
  <si>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</si>
  <si>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</si>
  <si>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</si>
  <si>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</si>
  <si>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</si>
  <si>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</si>
  <si>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</si>
  <si>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</si>
  <si>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</si>
  <si>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</si>
  <si>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</si>
  <si>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</si>
  <si>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</si>
  <si>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</si>
  <si>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</si>
  <si>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</si>
  <si>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</si>
  <si>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</si>
  <si>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</si>
  <si>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</si>
  <si>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</si>
  <si>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</si>
  <si>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</si>
  <si>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</si>
  <si>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</si>
  <si>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</si>
  <si>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</si>
  <si>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</si>
  <si>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</si>
  <si>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</si>
  <si>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</si>
  <si>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</si>
  <si>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</si>
  <si>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</si>
  <si>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</si>
  <si>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</si>
  <si>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</si>
  <si>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</si>
  <si>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</si>
  <si>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</si>
  <si>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</si>
  <si>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</si>
  <si>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</si>
  <si>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</si>
  <si>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</si>
  <si>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</si>
  <si>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</si>
  <si>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</si>
  <si>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</si>
  <si>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</si>
  <si>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</si>
  <si>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</si>
  <si>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</si>
  <si>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</si>
  <si>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</si>
  <si>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</si>
  <si>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</si>
  <si>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</si>
  <si>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</si>
  <si>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</si>
  <si>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</si>
  <si>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</si>
  <si>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</si>
  <si>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</si>
  <si>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</si>
  <si>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</si>
  <si>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</si>
  <si>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</si>
  <si>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</si>
  <si>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</si>
  <si>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</si>
  <si>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</si>
  <si>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</si>
  <si>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</si>
  <si>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</si>
  <si>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</si>
  <si>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</si>
  <si>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</si>
  <si>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</si>
  <si>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</si>
  <si>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</si>
  <si>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</si>
  <si>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</si>
  <si>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</si>
  <si>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</si>
  <si>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中標津町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</si>
  <si>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</si>
  <si>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</si>
  <si>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</si>
  <si>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</si>
  <si>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</si>
  <si>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</si>
  <si>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</si>
  <si>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</si>
  <si>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</si>
  <si>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</si>
  <si>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</si>
  <si>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</si>
  <si>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</si>
  <si>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</si>
  <si>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</si>
  <si>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</si>
  <si>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③農業集落排水の管渠更新は、法定耐用年数まで相当な期間があるため更新延長は無く0％となっているが、今後、計画的な更新が必要となってくる。</t>
    <rPh sb="1" eb="3">
      <t>ノウギョウ</t>
    </rPh>
    <rPh sb="3" eb="5">
      <t>シュウラク</t>
    </rPh>
    <rPh sb="5" eb="7">
      <t>ハイスイ</t>
    </rPh>
    <rPh sb="8" eb="10">
      <t>カンキョ</t>
    </rPh>
    <rPh sb="10" eb="12">
      <t>コウシン</t>
    </rPh>
    <rPh sb="14" eb="16">
      <t>ホウテイ</t>
    </rPh>
    <rPh sb="16" eb="18">
      <t>タイヨウ</t>
    </rPh>
    <rPh sb="18" eb="20">
      <t>ネンスウ</t>
    </rPh>
    <rPh sb="22" eb="24">
      <t>ソウトウ</t>
    </rPh>
    <rPh sb="25" eb="27">
      <t>キカン</t>
    </rPh>
    <rPh sb="32" eb="34">
      <t>コウシン</t>
    </rPh>
    <rPh sb="34" eb="36">
      <t>エンチョウ</t>
    </rPh>
    <rPh sb="37" eb="38">
      <t>ナ</t>
    </rPh>
    <rPh sb="49" eb="51">
      <t>コンゴ</t>
    </rPh>
    <rPh sb="52" eb="55">
      <t>ケイカクテキ</t>
    </rPh>
    <rPh sb="56" eb="58">
      <t>コウシン</t>
    </rPh>
    <rPh sb="59" eb="61">
      <t>ヒツヨウ</t>
    </rPh>
    <phoneticPr fontId="1"/>
  </si>
  <si>
    <t>　平成26年度に策定した中標津町下水道経営戦略（中期ビジョン）に基づき経営を行っている。
　類似団体との比較において、突出している項目はないが、①収益的収支比率の改善が喫緊の課題であると言える。令和元年度を含む直近数年間は施設等の更新時期の到来前だったことから、数値としては全体的に安定して推移してきた。
　しかし、供用開始後20年余りが経過した処理施設の更新を、地方債を財源として令和3年度より毎年行うことから、今後は地方債償還金が増加することが見込まれる。地方債償還金の増加は、これら指標の数値に大きく関係することから、これまでの数値を悪化させることのないよう、さらなる効率的な経営に取り組む必要がある。
　</t>
    <rPh sb="1" eb="3">
      <t>ヘイセイ</t>
    </rPh>
    <rPh sb="5" eb="7">
      <t>ネンド</t>
    </rPh>
    <rPh sb="8" eb="10">
      <t>サクテイ</t>
    </rPh>
    <rPh sb="12" eb="16">
      <t>ナカシベツチョウ</t>
    </rPh>
    <rPh sb="16" eb="19">
      <t>ゲスイドウ</t>
    </rPh>
    <rPh sb="19" eb="21">
      <t>ケイエイ</t>
    </rPh>
    <rPh sb="21" eb="23">
      <t>センリャク</t>
    </rPh>
    <rPh sb="24" eb="26">
      <t>チュウキ</t>
    </rPh>
    <rPh sb="32" eb="33">
      <t>モト</t>
    </rPh>
    <rPh sb="35" eb="37">
      <t>ケイエイ</t>
    </rPh>
    <rPh sb="38" eb="39">
      <t>オコナ</t>
    </rPh>
    <rPh sb="46" eb="48">
      <t>ルイジ</t>
    </rPh>
    <rPh sb="48" eb="50">
      <t>ダンタイ</t>
    </rPh>
    <rPh sb="52" eb="54">
      <t>ヒカク</t>
    </rPh>
    <rPh sb="59" eb="61">
      <t>トッシュツ</t>
    </rPh>
    <rPh sb="65" eb="67">
      <t>コウモク</t>
    </rPh>
    <rPh sb="97" eb="99">
      <t>レイワ</t>
    </rPh>
    <rPh sb="99" eb="100">
      <t>モト</t>
    </rPh>
    <rPh sb="100" eb="102">
      <t>ネンド</t>
    </rPh>
    <rPh sb="103" eb="104">
      <t>フク</t>
    </rPh>
    <rPh sb="105" eb="107">
      <t>チョッキン</t>
    </rPh>
    <rPh sb="111" eb="113">
      <t>シセツ</t>
    </rPh>
    <rPh sb="113" eb="114">
      <t>トウ</t>
    </rPh>
    <rPh sb="115" eb="117">
      <t>コウシン</t>
    </rPh>
    <rPh sb="117" eb="119">
      <t>ジキ</t>
    </rPh>
    <rPh sb="120" eb="122">
      <t>トウライ</t>
    </rPh>
    <rPh sb="122" eb="123">
      <t>マエ</t>
    </rPh>
    <rPh sb="131" eb="133">
      <t>スウチ</t>
    </rPh>
    <rPh sb="137" eb="140">
      <t>ゼンタイテキ</t>
    </rPh>
    <rPh sb="141" eb="143">
      <t>アンテイ</t>
    </rPh>
    <rPh sb="145" eb="147">
      <t>スイイ</t>
    </rPh>
    <rPh sb="173" eb="175">
      <t>ショリ</t>
    </rPh>
    <rPh sb="175" eb="177">
      <t>シセツ</t>
    </rPh>
    <rPh sb="178" eb="180">
      <t>コウシン</t>
    </rPh>
    <rPh sb="182" eb="185">
      <t>チホウサイ</t>
    </rPh>
    <rPh sb="186" eb="188">
      <t>ザイゲン</t>
    </rPh>
    <rPh sb="191" eb="193">
      <t>レイワ</t>
    </rPh>
    <rPh sb="194" eb="196">
      <t>ネンド</t>
    </rPh>
    <rPh sb="198" eb="200">
      <t>マイトシ</t>
    </rPh>
    <rPh sb="200" eb="201">
      <t>オコナ</t>
    </rPh>
    <rPh sb="207" eb="209">
      <t>コンゴ</t>
    </rPh>
    <rPh sb="210" eb="213">
      <t>チホウサイ</t>
    </rPh>
    <rPh sb="213" eb="216">
      <t>ショウカンキン</t>
    </rPh>
    <rPh sb="217" eb="219">
      <t>ゾウカ</t>
    </rPh>
    <rPh sb="224" eb="226">
      <t>ミコ</t>
    </rPh>
    <rPh sb="230" eb="233">
      <t>チホウサイ</t>
    </rPh>
    <rPh sb="233" eb="236">
      <t>ショウカンキン</t>
    </rPh>
    <rPh sb="237" eb="239">
      <t>ゾウカ</t>
    </rPh>
    <rPh sb="244" eb="246">
      <t>シヒョウ</t>
    </rPh>
    <rPh sb="247" eb="249">
      <t>スウチ</t>
    </rPh>
    <rPh sb="250" eb="251">
      <t>オオ</t>
    </rPh>
    <rPh sb="253" eb="255">
      <t>カンケイ</t>
    </rPh>
    <rPh sb="267" eb="269">
      <t>スウチ</t>
    </rPh>
    <rPh sb="270" eb="272">
      <t>アッカ</t>
    </rPh>
    <rPh sb="287" eb="290">
      <t>コウリツテキ</t>
    </rPh>
    <rPh sb="291" eb="293">
      <t>ケイエイ</t>
    </rPh>
    <rPh sb="294" eb="295">
      <t>ト</t>
    </rPh>
    <rPh sb="296" eb="297">
      <t>ク</t>
    </rPh>
    <rPh sb="298" eb="300">
      <t>ヒツヨウ</t>
    </rPh>
    <phoneticPr fontId="1"/>
  </si>
  <si>
    <t>①前年度に比べ減少した。
④年々企業債残高は減少しており、類似団体と比較しても低い数値となっている。
⑤100％下回っているが、類似団体及び全国平均値と比較して高い数値で推移している。
⑥前年度と比べて増加し、類似団体平均値を上回った。
⑦同程度の数値で推移している。類似団体平均値との差についても同様。
⑧類似団体及び全国平均値と比較して高い数値で推移している。</t>
    <rPh sb="1" eb="3">
      <t>ゼンネン</t>
    </rPh>
    <rPh sb="3" eb="4">
      <t>ド</t>
    </rPh>
    <rPh sb="5" eb="6">
      <t>クラ</t>
    </rPh>
    <rPh sb="7" eb="9">
      <t>ゲンショウ</t>
    </rPh>
    <rPh sb="58" eb="60">
      <t>シタマワ</t>
    </rPh>
    <rPh sb="66" eb="68">
      <t>ルイジ</t>
    </rPh>
    <rPh sb="68" eb="70">
      <t>ダンタイ</t>
    </rPh>
    <rPh sb="70" eb="71">
      <t>オヨ</t>
    </rPh>
    <rPh sb="72" eb="74">
      <t>ゼンコク</t>
    </rPh>
    <rPh sb="74" eb="76">
      <t>ヘイキン</t>
    </rPh>
    <rPh sb="76" eb="77">
      <t>チ</t>
    </rPh>
    <rPh sb="78" eb="80">
      <t>ヒカク</t>
    </rPh>
    <rPh sb="82" eb="83">
      <t>タカ</t>
    </rPh>
    <rPh sb="84" eb="86">
      <t>スウチ</t>
    </rPh>
    <rPh sb="87" eb="89">
      <t>スイイ</t>
    </rPh>
    <rPh sb="124" eb="127">
      <t>ドウテイド</t>
    </rPh>
    <rPh sb="128" eb="130">
      <t>スウチ</t>
    </rPh>
    <rPh sb="131" eb="133">
      <t>スイイ</t>
    </rPh>
    <rPh sb="138" eb="140">
      <t>ルイジ</t>
    </rPh>
    <rPh sb="140" eb="142">
      <t>ダンタイ</t>
    </rPh>
    <rPh sb="159" eb="161">
      <t>ルイジ</t>
    </rPh>
    <rPh sb="161" eb="164">
      <t>ダンタイオヨ</t>
    </rPh>
    <rPh sb="165" eb="170">
      <t>ゼンコクヘイキンチ</t>
    </rPh>
    <rPh sb="171" eb="173">
      <t>ヒカク</t>
    </rPh>
    <rPh sb="175" eb="176">
      <t>タカ</t>
    </rPh>
    <rPh sb="177" eb="179">
      <t>スウチ</t>
    </rPh>
    <rPh sb="180" eb="182">
      <t>スイイ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</si>
</sst>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2.0499999999999998</c:v>
                </c:pt>
                <c:pt idx="2">
                  <c:v>1.e-002</c:v>
                </c:pt>
                <c:pt idx="3">
                  <c:v>1.e-002</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42.12</c:v>
                </c:pt>
                <c:pt idx="1">
                  <c:v>42.36</c:v>
                </c:pt>
                <c:pt idx="2">
                  <c:v>44.09</c:v>
                </c:pt>
                <c:pt idx="3">
                  <c:v>41.13</c:v>
                </c:pt>
                <c:pt idx="4">
                  <c:v>40.39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52.31</c:v>
                </c:pt>
                <c:pt idx="1">
                  <c:v>60.65</c:v>
                </c:pt>
                <c:pt idx="2">
                  <c:v>51.75</c:v>
                </c:pt>
                <c:pt idx="3">
                  <c:v>50.68</c:v>
                </c:pt>
                <c:pt idx="4">
                  <c:v>50.14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86.47</c:v>
                </c:pt>
                <c:pt idx="1">
                  <c:v>85.68</c:v>
                </c:pt>
                <c:pt idx="2">
                  <c:v>89.39</c:v>
                </c:pt>
                <c:pt idx="3">
                  <c:v>89.31</c:v>
                </c:pt>
                <c:pt idx="4">
                  <c:v>90.46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84.32</c:v>
                </c:pt>
                <c:pt idx="1">
                  <c:v>84.58</c:v>
                </c:pt>
                <c:pt idx="2">
                  <c:v>84.84</c:v>
                </c:pt>
                <c:pt idx="3">
                  <c:v>84.86</c:v>
                </c:pt>
                <c:pt idx="4">
                  <c:v>84.98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87.58</c:v>
                </c:pt>
                <c:pt idx="1">
                  <c:v>94.33</c:v>
                </c:pt>
                <c:pt idx="2">
                  <c:v>87.63</c:v>
                </c:pt>
                <c:pt idx="3">
                  <c:v>91.97</c:v>
                </c:pt>
                <c:pt idx="4">
                  <c:v>87.45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1109.74</c:v>
                </c:pt>
                <c:pt idx="1">
                  <c:v>1023.47</c:v>
                </c:pt>
                <c:pt idx="2">
                  <c:v>892.19</c:v>
                </c:pt>
                <c:pt idx="3">
                  <c:v>828.88</c:v>
                </c:pt>
                <c:pt idx="4">
                  <c:v>775.03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1081.8</c:v>
                </c:pt>
                <c:pt idx="1">
                  <c:v>974.93</c:v>
                </c:pt>
                <c:pt idx="2">
                  <c:v>855.8</c:v>
                </c:pt>
                <c:pt idx="3">
                  <c:v>789.46</c:v>
                </c:pt>
                <c:pt idx="4">
                  <c:v>826.83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75.510000000000005</c:v>
                </c:pt>
                <c:pt idx="1">
                  <c:v>87.83</c:v>
                </c:pt>
                <c:pt idx="2">
                  <c:v>75.540000000000006</c:v>
                </c:pt>
                <c:pt idx="3">
                  <c:v>75.47</c:v>
                </c:pt>
                <c:pt idx="4">
                  <c:v>73.069999999999993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52.19</c:v>
                </c:pt>
                <c:pt idx="1">
                  <c:v>55.32</c:v>
                </c:pt>
                <c:pt idx="2">
                  <c:v>59.8</c:v>
                </c:pt>
                <c:pt idx="3">
                  <c:v>57.77</c:v>
                </c:pt>
                <c:pt idx="4">
                  <c:v>57.31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267.04000000000002</c:v>
                </c:pt>
                <c:pt idx="1">
                  <c:v>228.74</c:v>
                </c:pt>
                <c:pt idx="2">
                  <c:v>264.79000000000002</c:v>
                </c:pt>
                <c:pt idx="3">
                  <c:v>266.87</c:v>
                </c:pt>
                <c:pt idx="4">
                  <c:v>283.51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296.14</c:v>
                </c:pt>
                <c:pt idx="1">
                  <c:v>283.17</c:v>
                </c:pt>
                <c:pt idx="2">
                  <c:v>263.76</c:v>
                </c:pt>
                <c:pt idx="3">
                  <c:v>274.35000000000002</c:v>
                </c:pt>
                <c:pt idx="4">
                  <c:v>273.52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【765.47】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【257.86】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23392</v>
      </c>
      <c r="AM8" s="22"/>
      <c r="AN8" s="22"/>
      <c r="AO8" s="22"/>
      <c r="AP8" s="22"/>
      <c r="AQ8" s="22"/>
      <c r="AR8" s="22"/>
      <c r="AS8" s="22"/>
      <c r="AT8" s="7">
        <f>データ!T6</f>
        <v>684.87</v>
      </c>
      <c r="AU8" s="7"/>
      <c r="AV8" s="7"/>
      <c r="AW8" s="7"/>
      <c r="AX8" s="7"/>
      <c r="AY8" s="7"/>
      <c r="AZ8" s="7"/>
      <c r="BA8" s="7"/>
      <c r="BB8" s="7">
        <f>データ!U6</f>
        <v>34.159999999999997</v>
      </c>
      <c r="BC8" s="7"/>
      <c r="BD8" s="7"/>
      <c r="BE8" s="7"/>
      <c r="BF8" s="7"/>
      <c r="BG8" s="7"/>
      <c r="BH8" s="7"/>
      <c r="BI8" s="7"/>
      <c r="BJ8" s="3"/>
      <c r="BK8" s="3"/>
      <c r="BL8" s="28" t="s">
        <v>14</v>
      </c>
      <c r="BM8" s="38"/>
      <c r="BN8" s="45" t="s">
        <v>20</v>
      </c>
      <c r="BO8" s="48"/>
      <c r="BP8" s="48"/>
      <c r="BQ8" s="48"/>
      <c r="BR8" s="48"/>
      <c r="BS8" s="48"/>
      <c r="BT8" s="48"/>
      <c r="BU8" s="48"/>
      <c r="BV8" s="48"/>
      <c r="BW8" s="48"/>
      <c r="BX8" s="48"/>
      <c r="BY8" s="52"/>
    </row>
    <row r="9" spans="1:78" ht="18.75" customHeight="1">
      <c r="A9" s="2"/>
      <c r="B9" s="5" t="s">
        <v>3</v>
      </c>
      <c r="C9" s="5"/>
      <c r="D9" s="5"/>
      <c r="E9" s="5"/>
      <c r="F9" s="5"/>
      <c r="G9" s="5"/>
      <c r="H9" s="5"/>
      <c r="I9" s="5" t="s">
        <v>21</v>
      </c>
      <c r="J9" s="5"/>
      <c r="K9" s="5"/>
      <c r="L9" s="5"/>
      <c r="M9" s="5"/>
      <c r="N9" s="5"/>
      <c r="O9" s="5"/>
      <c r="P9" s="5" t="s">
        <v>22</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3.04</v>
      </c>
      <c r="Q10" s="7"/>
      <c r="R10" s="7"/>
      <c r="S10" s="7"/>
      <c r="T10" s="7"/>
      <c r="U10" s="7"/>
      <c r="V10" s="7"/>
      <c r="W10" s="7">
        <f>データ!Q6</f>
        <v>85.18</v>
      </c>
      <c r="X10" s="7"/>
      <c r="Y10" s="7"/>
      <c r="Z10" s="7"/>
      <c r="AA10" s="7"/>
      <c r="AB10" s="7"/>
      <c r="AC10" s="7"/>
      <c r="AD10" s="22">
        <f>データ!R6</f>
        <v>3806</v>
      </c>
      <c r="AE10" s="22"/>
      <c r="AF10" s="22"/>
      <c r="AG10" s="22"/>
      <c r="AH10" s="22"/>
      <c r="AI10" s="22"/>
      <c r="AJ10" s="22"/>
      <c r="AK10" s="2"/>
      <c r="AL10" s="22">
        <f>データ!V6</f>
        <v>702</v>
      </c>
      <c r="AM10" s="22"/>
      <c r="AN10" s="22"/>
      <c r="AO10" s="22"/>
      <c r="AP10" s="22"/>
      <c r="AQ10" s="22"/>
      <c r="AR10" s="22"/>
      <c r="AS10" s="22"/>
      <c r="AT10" s="7">
        <f>データ!W6</f>
        <v>0.65</v>
      </c>
      <c r="AU10" s="7"/>
      <c r="AV10" s="7"/>
      <c r="AW10" s="7"/>
      <c r="AX10" s="7"/>
      <c r="AY10" s="7"/>
      <c r="AZ10" s="7"/>
      <c r="BA10" s="7"/>
      <c r="BB10" s="7">
        <f>データ!X6</f>
        <v>1080</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113</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46</v>
      </c>
      <c r="F85" s="12" t="s">
        <v>47</v>
      </c>
      <c r="G85" s="12" t="s">
        <v>48</v>
      </c>
      <c r="H85" s="12" t="s">
        <v>41</v>
      </c>
      <c r="I85" s="12" t="s">
        <v>10</v>
      </c>
      <c r="J85" s="12" t="s">
        <v>49</v>
      </c>
      <c r="K85" s="12" t="s">
        <v>50</v>
      </c>
      <c r="L85" s="12" t="s">
        <v>31</v>
      </c>
      <c r="M85" s="12" t="s">
        <v>34</v>
      </c>
      <c r="N85" s="12" t="s">
        <v>51</v>
      </c>
      <c r="O85" s="12" t="s">
        <v>53</v>
      </c>
    </row>
    <row r="86" spans="1:78" hidden="1">
      <c r="B86" s="12"/>
      <c r="C86" s="12"/>
      <c r="D86" s="12"/>
      <c r="E86" s="12" t="str">
        <f>データ!AI6</f>
        <v/>
      </c>
      <c r="F86" s="12" t="s">
        <v>38</v>
      </c>
      <c r="G86" s="12" t="s">
        <v>38</v>
      </c>
      <c r="H86" s="12" t="str">
        <f>データ!BP6</f>
        <v>【765.47】</v>
      </c>
      <c r="I86" s="12" t="str">
        <f>データ!CA6</f>
        <v>【59.59】</v>
      </c>
      <c r="J86" s="12" t="str">
        <f>データ!CL6</f>
        <v>【257.86】</v>
      </c>
      <c r="K86" s="12" t="str">
        <f>データ!CW6</f>
        <v>【51.30】</v>
      </c>
      <c r="L86" s="12" t="str">
        <f>データ!DH6</f>
        <v>【86.22】</v>
      </c>
      <c r="M86" s="12" t="s">
        <v>38</v>
      </c>
      <c r="N86" s="12" t="s">
        <v>38</v>
      </c>
      <c r="O86" s="12" t="str">
        <f>データ!EO6</f>
        <v>【0.02】</v>
      </c>
    </row>
  </sheetData>
  <sheetProtection algorithmName="SHA-512" hashValue="xUSajcC3QIC/t4wLuJslabfMnpzAuXPOeXiN6UjnYLQbE6rTEkG2IrCT4yHC/f9exREvbvl59AEu8f1HjU7ieg==" saltValue="LVt5Tna8lsbb6MZtsxvGE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30</v>
      </c>
      <c r="C3" s="62" t="s">
        <v>58</v>
      </c>
      <c r="D3" s="62" t="s">
        <v>59</v>
      </c>
      <c r="E3" s="62" t="s">
        <v>6</v>
      </c>
      <c r="F3" s="62" t="s">
        <v>5</v>
      </c>
      <c r="G3" s="62" t="s">
        <v>24</v>
      </c>
      <c r="H3" s="69" t="s">
        <v>55</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23</v>
      </c>
      <c r="Z4" s="81"/>
      <c r="AA4" s="81"/>
      <c r="AB4" s="81"/>
      <c r="AC4" s="81"/>
      <c r="AD4" s="81"/>
      <c r="AE4" s="81"/>
      <c r="AF4" s="81"/>
      <c r="AG4" s="81"/>
      <c r="AH4" s="81"/>
      <c r="AI4" s="81"/>
      <c r="AJ4" s="81" t="s">
        <v>45</v>
      </c>
      <c r="AK4" s="81"/>
      <c r="AL4" s="81"/>
      <c r="AM4" s="81"/>
      <c r="AN4" s="81"/>
      <c r="AO4" s="81"/>
      <c r="AP4" s="81"/>
      <c r="AQ4" s="81"/>
      <c r="AR4" s="81"/>
      <c r="AS4" s="81"/>
      <c r="AT4" s="81"/>
      <c r="AU4" s="81" t="s">
        <v>26</v>
      </c>
      <c r="AV4" s="81"/>
      <c r="AW4" s="81"/>
      <c r="AX4" s="81"/>
      <c r="AY4" s="81"/>
      <c r="AZ4" s="81"/>
      <c r="BA4" s="81"/>
      <c r="BB4" s="81"/>
      <c r="BC4" s="81"/>
      <c r="BD4" s="81"/>
      <c r="BE4" s="81"/>
      <c r="BF4" s="81" t="s">
        <v>62</v>
      </c>
      <c r="BG4" s="81"/>
      <c r="BH4" s="81"/>
      <c r="BI4" s="81"/>
      <c r="BJ4" s="81"/>
      <c r="BK4" s="81"/>
      <c r="BL4" s="81"/>
      <c r="BM4" s="81"/>
      <c r="BN4" s="81"/>
      <c r="BO4" s="81"/>
      <c r="BP4" s="81"/>
      <c r="BQ4" s="81" t="s">
        <v>0</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44</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5" s="59" customFormat="1">
      <c r="A6" s="60" t="s">
        <v>95</v>
      </c>
      <c r="B6" s="65">
        <f t="shared" ref="B6:X6" si="1">B7</f>
        <v>2019</v>
      </c>
      <c r="C6" s="65">
        <f t="shared" si="1"/>
        <v>16926</v>
      </c>
      <c r="D6" s="65">
        <f t="shared" si="1"/>
        <v>47</v>
      </c>
      <c r="E6" s="65">
        <f t="shared" si="1"/>
        <v>17</v>
      </c>
      <c r="F6" s="65">
        <f t="shared" si="1"/>
        <v>5</v>
      </c>
      <c r="G6" s="65">
        <f t="shared" si="1"/>
        <v>0</v>
      </c>
      <c r="H6" s="65" t="str">
        <f t="shared" si="1"/>
        <v>北海道　中標津町</v>
      </c>
      <c r="I6" s="65" t="str">
        <f t="shared" si="1"/>
        <v>法非適用</v>
      </c>
      <c r="J6" s="65" t="str">
        <f t="shared" si="1"/>
        <v>下水道事業</v>
      </c>
      <c r="K6" s="65" t="str">
        <f t="shared" si="1"/>
        <v>農業集落排水</v>
      </c>
      <c r="L6" s="65" t="str">
        <f t="shared" si="1"/>
        <v>F2</v>
      </c>
      <c r="M6" s="65" t="str">
        <f t="shared" si="1"/>
        <v>非設置</v>
      </c>
      <c r="N6" s="74" t="str">
        <f t="shared" si="1"/>
        <v>-</v>
      </c>
      <c r="O6" s="74" t="str">
        <f t="shared" si="1"/>
        <v>該当数値なし</v>
      </c>
      <c r="P6" s="74">
        <f t="shared" si="1"/>
        <v>3.04</v>
      </c>
      <c r="Q6" s="74">
        <f t="shared" si="1"/>
        <v>85.18</v>
      </c>
      <c r="R6" s="74">
        <f t="shared" si="1"/>
        <v>3806</v>
      </c>
      <c r="S6" s="74">
        <f t="shared" si="1"/>
        <v>23392</v>
      </c>
      <c r="T6" s="74">
        <f t="shared" si="1"/>
        <v>684.87</v>
      </c>
      <c r="U6" s="74">
        <f t="shared" si="1"/>
        <v>34.159999999999997</v>
      </c>
      <c r="V6" s="74">
        <f t="shared" si="1"/>
        <v>702</v>
      </c>
      <c r="W6" s="74">
        <f t="shared" si="1"/>
        <v>0.65</v>
      </c>
      <c r="X6" s="74">
        <f t="shared" si="1"/>
        <v>1080</v>
      </c>
      <c r="Y6" s="82">
        <f t="shared" ref="Y6:AH6" si="2">IF(Y7="",NA(),Y7)</f>
        <v>87.58</v>
      </c>
      <c r="Z6" s="82">
        <f t="shared" si="2"/>
        <v>94.33</v>
      </c>
      <c r="AA6" s="82">
        <f t="shared" si="2"/>
        <v>87.63</v>
      </c>
      <c r="AB6" s="82">
        <f t="shared" si="2"/>
        <v>91.97</v>
      </c>
      <c r="AC6" s="82">
        <f t="shared" si="2"/>
        <v>87.45</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1109.74</v>
      </c>
      <c r="BG6" s="82">
        <f t="shared" si="5"/>
        <v>1023.47</v>
      </c>
      <c r="BH6" s="82">
        <f t="shared" si="5"/>
        <v>892.19</v>
      </c>
      <c r="BI6" s="82">
        <f t="shared" si="5"/>
        <v>828.88</v>
      </c>
      <c r="BJ6" s="82">
        <f t="shared" si="5"/>
        <v>775.03</v>
      </c>
      <c r="BK6" s="82">
        <f t="shared" si="5"/>
        <v>1081.8</v>
      </c>
      <c r="BL6" s="82">
        <f t="shared" si="5"/>
        <v>974.93</v>
      </c>
      <c r="BM6" s="82">
        <f t="shared" si="5"/>
        <v>855.8</v>
      </c>
      <c r="BN6" s="82">
        <f t="shared" si="5"/>
        <v>789.46</v>
      </c>
      <c r="BO6" s="82">
        <f t="shared" si="5"/>
        <v>826.83</v>
      </c>
      <c r="BP6" s="74" t="str">
        <f>IF(BP7="","",IF(BP7="-","【-】","【"&amp;SUBSTITUTE(TEXT(BP7,"#,##0.00"),"-","△")&amp;"】"))</f>
        <v>【765.47】</v>
      </c>
      <c r="BQ6" s="82">
        <f t="shared" ref="BQ6:BZ6" si="6">IF(BQ7="",NA(),BQ7)</f>
        <v>75.510000000000005</v>
      </c>
      <c r="BR6" s="82">
        <f t="shared" si="6"/>
        <v>87.83</v>
      </c>
      <c r="BS6" s="82">
        <f t="shared" si="6"/>
        <v>75.540000000000006</v>
      </c>
      <c r="BT6" s="82">
        <f t="shared" si="6"/>
        <v>75.47</v>
      </c>
      <c r="BU6" s="82">
        <f t="shared" si="6"/>
        <v>73.069999999999993</v>
      </c>
      <c r="BV6" s="82">
        <f t="shared" si="6"/>
        <v>52.19</v>
      </c>
      <c r="BW6" s="82">
        <f t="shared" si="6"/>
        <v>55.32</v>
      </c>
      <c r="BX6" s="82">
        <f t="shared" si="6"/>
        <v>59.8</v>
      </c>
      <c r="BY6" s="82">
        <f t="shared" si="6"/>
        <v>57.77</v>
      </c>
      <c r="BZ6" s="82">
        <f t="shared" si="6"/>
        <v>57.31</v>
      </c>
      <c r="CA6" s="74" t="str">
        <f>IF(CA7="","",IF(CA7="-","【-】","【"&amp;SUBSTITUTE(TEXT(CA7,"#,##0.00"),"-","△")&amp;"】"))</f>
        <v>【59.59】</v>
      </c>
      <c r="CB6" s="82">
        <f t="shared" ref="CB6:CK6" si="7">IF(CB7="",NA(),CB7)</f>
        <v>267.04000000000002</v>
      </c>
      <c r="CC6" s="82">
        <f t="shared" si="7"/>
        <v>228.74</v>
      </c>
      <c r="CD6" s="82">
        <f t="shared" si="7"/>
        <v>264.79000000000002</v>
      </c>
      <c r="CE6" s="82">
        <f t="shared" si="7"/>
        <v>266.87</v>
      </c>
      <c r="CF6" s="82">
        <f t="shared" si="7"/>
        <v>283.51</v>
      </c>
      <c r="CG6" s="82">
        <f t="shared" si="7"/>
        <v>296.14</v>
      </c>
      <c r="CH6" s="82">
        <f t="shared" si="7"/>
        <v>283.17</v>
      </c>
      <c r="CI6" s="82">
        <f t="shared" si="7"/>
        <v>263.76</v>
      </c>
      <c r="CJ6" s="82">
        <f t="shared" si="7"/>
        <v>274.35000000000002</v>
      </c>
      <c r="CK6" s="82">
        <f t="shared" si="7"/>
        <v>273.52</v>
      </c>
      <c r="CL6" s="74" t="str">
        <f>IF(CL7="","",IF(CL7="-","【-】","【"&amp;SUBSTITUTE(TEXT(CL7,"#,##0.00"),"-","△")&amp;"】"))</f>
        <v>【257.86】</v>
      </c>
      <c r="CM6" s="82">
        <f t="shared" ref="CM6:CV6" si="8">IF(CM7="",NA(),CM7)</f>
        <v>42.12</v>
      </c>
      <c r="CN6" s="82">
        <f t="shared" si="8"/>
        <v>42.36</v>
      </c>
      <c r="CO6" s="82">
        <f t="shared" si="8"/>
        <v>44.09</v>
      </c>
      <c r="CP6" s="82">
        <f t="shared" si="8"/>
        <v>41.13</v>
      </c>
      <c r="CQ6" s="82">
        <f t="shared" si="8"/>
        <v>40.39</v>
      </c>
      <c r="CR6" s="82">
        <f t="shared" si="8"/>
        <v>52.31</v>
      </c>
      <c r="CS6" s="82">
        <f t="shared" si="8"/>
        <v>60.65</v>
      </c>
      <c r="CT6" s="82">
        <f t="shared" si="8"/>
        <v>51.75</v>
      </c>
      <c r="CU6" s="82">
        <f t="shared" si="8"/>
        <v>50.68</v>
      </c>
      <c r="CV6" s="82">
        <f t="shared" si="8"/>
        <v>50.14</v>
      </c>
      <c r="CW6" s="74" t="str">
        <f>IF(CW7="","",IF(CW7="-","【-】","【"&amp;SUBSTITUTE(TEXT(CW7,"#,##0.00"),"-","△")&amp;"】"))</f>
        <v>【51.30】</v>
      </c>
      <c r="CX6" s="82">
        <f t="shared" ref="CX6:DG6" si="9">IF(CX7="",NA(),CX7)</f>
        <v>86.47</v>
      </c>
      <c r="CY6" s="82">
        <f t="shared" si="9"/>
        <v>85.68</v>
      </c>
      <c r="CZ6" s="82">
        <f t="shared" si="9"/>
        <v>89.39</v>
      </c>
      <c r="DA6" s="82">
        <f t="shared" si="9"/>
        <v>89.31</v>
      </c>
      <c r="DB6" s="82">
        <f t="shared" si="9"/>
        <v>90.46</v>
      </c>
      <c r="DC6" s="82">
        <f t="shared" si="9"/>
        <v>84.32</v>
      </c>
      <c r="DD6" s="82">
        <f t="shared" si="9"/>
        <v>84.58</v>
      </c>
      <c r="DE6" s="82">
        <f t="shared" si="9"/>
        <v>84.84</v>
      </c>
      <c r="DF6" s="82">
        <f t="shared" si="9"/>
        <v>84.86</v>
      </c>
      <c r="DG6" s="82">
        <f t="shared" si="9"/>
        <v>84.98</v>
      </c>
      <c r="DH6" s="74" t="str">
        <f>IF(DH7="","",IF(DH7="-","【-】","【"&amp;SUBSTITUTE(TEXT(DH7,"#,##0.00"),"-","△")&amp;"】"))</f>
        <v>【86.22】</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1.e-002</v>
      </c>
      <c r="EK6" s="82">
        <f t="shared" si="12"/>
        <v>2.0499999999999998</v>
      </c>
      <c r="EL6" s="82">
        <f t="shared" si="12"/>
        <v>1.e-002</v>
      </c>
      <c r="EM6" s="82">
        <f t="shared" si="12"/>
        <v>1.e-002</v>
      </c>
      <c r="EN6" s="82">
        <f t="shared" si="12"/>
        <v>2.e-002</v>
      </c>
      <c r="EO6" s="74" t="str">
        <f>IF(EO7="","",IF(EO7="-","【-】","【"&amp;SUBSTITUTE(TEXT(EO7,"#,##0.00"),"-","△")&amp;"】"))</f>
        <v>【0.02】</v>
      </c>
    </row>
    <row r="7" spans="1:145" s="59" customFormat="1">
      <c r="A7" s="60"/>
      <c r="B7" s="66">
        <v>2019</v>
      </c>
      <c r="C7" s="66">
        <v>16926</v>
      </c>
      <c r="D7" s="66">
        <v>47</v>
      </c>
      <c r="E7" s="66">
        <v>17</v>
      </c>
      <c r="F7" s="66">
        <v>5</v>
      </c>
      <c r="G7" s="66">
        <v>0</v>
      </c>
      <c r="H7" s="66" t="s">
        <v>96</v>
      </c>
      <c r="I7" s="66" t="s">
        <v>97</v>
      </c>
      <c r="J7" s="66" t="s">
        <v>98</v>
      </c>
      <c r="K7" s="66" t="s">
        <v>99</v>
      </c>
      <c r="L7" s="66" t="s">
        <v>100</v>
      </c>
      <c r="M7" s="66" t="s">
        <v>101</v>
      </c>
      <c r="N7" s="75" t="s">
        <v>38</v>
      </c>
      <c r="O7" s="75" t="s">
        <v>102</v>
      </c>
      <c r="P7" s="75">
        <v>3.04</v>
      </c>
      <c r="Q7" s="75">
        <v>85.18</v>
      </c>
      <c r="R7" s="75">
        <v>3806</v>
      </c>
      <c r="S7" s="75">
        <v>23392</v>
      </c>
      <c r="T7" s="75">
        <v>684.87</v>
      </c>
      <c r="U7" s="75">
        <v>34.159999999999997</v>
      </c>
      <c r="V7" s="75">
        <v>702</v>
      </c>
      <c r="W7" s="75">
        <v>0.65</v>
      </c>
      <c r="X7" s="75">
        <v>1080</v>
      </c>
      <c r="Y7" s="75">
        <v>87.58</v>
      </c>
      <c r="Z7" s="75">
        <v>94.33</v>
      </c>
      <c r="AA7" s="75">
        <v>87.63</v>
      </c>
      <c r="AB7" s="75">
        <v>91.97</v>
      </c>
      <c r="AC7" s="75">
        <v>87.45</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1109.74</v>
      </c>
      <c r="BG7" s="75">
        <v>1023.47</v>
      </c>
      <c r="BH7" s="75">
        <v>892.19</v>
      </c>
      <c r="BI7" s="75">
        <v>828.88</v>
      </c>
      <c r="BJ7" s="75">
        <v>775.03</v>
      </c>
      <c r="BK7" s="75">
        <v>1081.8</v>
      </c>
      <c r="BL7" s="75">
        <v>974.93</v>
      </c>
      <c r="BM7" s="75">
        <v>855.8</v>
      </c>
      <c r="BN7" s="75">
        <v>789.46</v>
      </c>
      <c r="BO7" s="75">
        <v>826.83</v>
      </c>
      <c r="BP7" s="75">
        <v>765.47</v>
      </c>
      <c r="BQ7" s="75">
        <v>75.510000000000005</v>
      </c>
      <c r="BR7" s="75">
        <v>87.83</v>
      </c>
      <c r="BS7" s="75">
        <v>75.540000000000006</v>
      </c>
      <c r="BT7" s="75">
        <v>75.47</v>
      </c>
      <c r="BU7" s="75">
        <v>73.069999999999993</v>
      </c>
      <c r="BV7" s="75">
        <v>52.19</v>
      </c>
      <c r="BW7" s="75">
        <v>55.32</v>
      </c>
      <c r="BX7" s="75">
        <v>59.8</v>
      </c>
      <c r="BY7" s="75">
        <v>57.77</v>
      </c>
      <c r="BZ7" s="75">
        <v>57.31</v>
      </c>
      <c r="CA7" s="75">
        <v>59.59</v>
      </c>
      <c r="CB7" s="75">
        <v>267.04000000000002</v>
      </c>
      <c r="CC7" s="75">
        <v>228.74</v>
      </c>
      <c r="CD7" s="75">
        <v>264.79000000000002</v>
      </c>
      <c r="CE7" s="75">
        <v>266.87</v>
      </c>
      <c r="CF7" s="75">
        <v>283.51</v>
      </c>
      <c r="CG7" s="75">
        <v>296.14</v>
      </c>
      <c r="CH7" s="75">
        <v>283.17</v>
      </c>
      <c r="CI7" s="75">
        <v>263.76</v>
      </c>
      <c r="CJ7" s="75">
        <v>274.35000000000002</v>
      </c>
      <c r="CK7" s="75">
        <v>273.52</v>
      </c>
      <c r="CL7" s="75">
        <v>257.86</v>
      </c>
      <c r="CM7" s="75">
        <v>42.12</v>
      </c>
      <c r="CN7" s="75">
        <v>42.36</v>
      </c>
      <c r="CO7" s="75">
        <v>44.09</v>
      </c>
      <c r="CP7" s="75">
        <v>41.13</v>
      </c>
      <c r="CQ7" s="75">
        <v>40.39</v>
      </c>
      <c r="CR7" s="75">
        <v>52.31</v>
      </c>
      <c r="CS7" s="75">
        <v>60.65</v>
      </c>
      <c r="CT7" s="75">
        <v>51.75</v>
      </c>
      <c r="CU7" s="75">
        <v>50.68</v>
      </c>
      <c r="CV7" s="75">
        <v>50.14</v>
      </c>
      <c r="CW7" s="75">
        <v>51.3</v>
      </c>
      <c r="CX7" s="75">
        <v>86.47</v>
      </c>
      <c r="CY7" s="75">
        <v>85.68</v>
      </c>
      <c r="CZ7" s="75">
        <v>89.39</v>
      </c>
      <c r="DA7" s="75">
        <v>89.31</v>
      </c>
      <c r="DB7" s="75">
        <v>90.46</v>
      </c>
      <c r="DC7" s="75">
        <v>84.32</v>
      </c>
      <c r="DD7" s="75">
        <v>84.58</v>
      </c>
      <c r="DE7" s="75">
        <v>84.84</v>
      </c>
      <c r="DF7" s="75">
        <v>84.86</v>
      </c>
      <c r="DG7" s="75">
        <v>84.98</v>
      </c>
      <c r="DH7" s="75">
        <v>86.22</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1.e-002</v>
      </c>
      <c r="EK7" s="75">
        <v>2.0499999999999998</v>
      </c>
      <c r="EL7" s="75">
        <v>1.e-002</v>
      </c>
      <c r="EM7" s="75">
        <v>1.e-002</v>
      </c>
      <c r="EN7" s="75">
        <v>2.e-002</v>
      </c>
      <c r="EO7" s="75">
        <v>2.e-002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30</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108</v>
      </c>
    </row>
    <row r="12" spans="1:145">
      <c r="B12">
        <v>1</v>
      </c>
      <c r="C12">
        <v>1</v>
      </c>
      <c r="D12">
        <v>1</v>
      </c>
      <c r="E12">
        <v>1</v>
      </c>
      <c r="F12">
        <v>1</v>
      </c>
      <c r="G12" t="s">
        <v>109</v>
      </c>
    </row>
    <row r="13" spans="1:145">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2021-01-19T07:39:44Z</cp:lastPrinted>
  <dcterms:created xsi:type="dcterms:W3CDTF">2020-12-04T02:59:13Z</dcterms:created>
  <dcterms:modified xsi:type="dcterms:W3CDTF">2024-10-01T00:46:43Z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2024-10-01T00:46:43Z</vt:filetime>
  </property>
</Properties>
</file>