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yaR1DItyiOKwtA+hFhjQadG4+yk2EZoPYX3y2vmYzKDsUjpbnMiNiDwfT0D+lXaXsAreCCmoCZTUog7POuBoIw==" workbookSaltValue="8nKvcWgjL2xZRvESDqq0fw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<sst xmlns="http://schemas.openxmlformats.org/spreadsheetml/2006/main" xmlns:r="http://schemas.openxmlformats.org/officeDocument/2006/relationships" count="116" uniqueCount="116">
  <si>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</si>
  <si>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</si>
  <si>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</si>
  <si>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</si>
  <si>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</si>
  <si>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</si>
  <si>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</si>
  <si>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</si>
  <si>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</si>
  <si>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</si>
  <si>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</si>
  <si>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</si>
  <si>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</si>
  <si>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</si>
  <si>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</si>
  <si>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</si>
  <si>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</si>
  <si>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</si>
  <si>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</si>
  <si>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</si>
  <si>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</si>
  <si>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</si>
  <si>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</si>
  <si>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</si>
  <si>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</si>
  <si>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</si>
  <si>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</si>
  <si>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</si>
  <si>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</si>
  <si>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</si>
  <si>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</si>
  <si>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</si>
  <si>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</si>
  <si>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</si>
  <si>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</si>
  <si>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</si>
  <si>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</si>
  <si>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</si>
  <si>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</si>
  <si>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</si>
  <si>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</si>
  <si>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</si>
  <si>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</si>
  <si>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</si>
  <si>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</si>
  <si>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</si>
  <si>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</si>
  <si>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</si>
  <si>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</si>
  <si>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</si>
  <si>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</si>
  <si>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</si>
  <si>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</si>
  <si>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</si>
  <si>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</si>
  <si>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</si>
  <si>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</si>
  <si>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</si>
  <si>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</si>
  <si>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</si>
  <si>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</si>
  <si>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</si>
  <si>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</si>
  <si>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</si>
  <si>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</si>
  <si>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</si>
  <si>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</si>
  <si>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</si>
  <si>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</si>
  <si>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</si>
  <si>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</si>
  <si>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</si>
  <si>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</si>
  <si>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</si>
  <si>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</si>
  <si>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</si>
  <si>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</si>
  <si>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</si>
  <si>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</si>
  <si>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</si>
  <si>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</si>
  <si>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</si>
  <si>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</si>
  <si>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</si>
  <si>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</si>
  <si>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</si>
  <si>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</si>
  <si>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</si>
  <si>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</si>
  <si>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</si>
  <si>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</si>
  <si>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</si>
  <si>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</si>
  <si>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</si>
  <si>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</si>
  <si>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</si>
  <si>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</si>
  <si>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北海道　中標津町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</si>
  <si>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</si>
  <si>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</si>
  <si>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</si>
  <si>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</si>
  <si>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</si>
  <si>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</si>
  <si>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</si>
  <si>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</si>
  <si>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</si>
  <si>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</si>
  <si>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</si>
  <si>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</si>
  <si>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</si>
  <si>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</si>
  <si>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</si>
  <si>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③特定環境保全公共下水道事業の管渠更新は、法定耐用年数まで相当な期間があるため更新延長は無く0％となっているが、今後、計画的な更新が必要となってくる。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5" eb="17">
      <t>カンキョ</t>
    </rPh>
    <rPh sb="17" eb="19">
      <t>コウシン</t>
    </rPh>
    <rPh sb="21" eb="23">
      <t>ホウテイ</t>
    </rPh>
    <rPh sb="23" eb="25">
      <t>タイヨウ</t>
    </rPh>
    <rPh sb="25" eb="27">
      <t>ネンスウ</t>
    </rPh>
    <rPh sb="29" eb="31">
      <t>ソウトウ</t>
    </rPh>
    <rPh sb="32" eb="34">
      <t>キカン</t>
    </rPh>
    <rPh sb="39" eb="41">
      <t>コウシン</t>
    </rPh>
    <rPh sb="41" eb="43">
      <t>エンチョウ</t>
    </rPh>
    <rPh sb="44" eb="45">
      <t>ナ</t>
    </rPh>
    <rPh sb="56" eb="58">
      <t>コンゴ</t>
    </rPh>
    <rPh sb="59" eb="62">
      <t>ケイカクテキ</t>
    </rPh>
    <rPh sb="63" eb="65">
      <t>コウシン</t>
    </rPh>
    <rPh sb="66" eb="68">
      <t>ヒツヨウ</t>
    </rPh>
    <phoneticPr fontId="1"/>
  </si>
  <si>
    <t xml:space="preserve"> 平成26年度に策定した中標津町下水道経営戦略（中期ビジョン）に基づき経営を行っている。
　⑥汚水処理原価が類似団体及び全国平均値と比較して高いこと、⑤経費回収率についても低い水準で推移していることから、赤字体質であると言える。
　今後はさらなる経費削減を行ったうえで、料金改定を検討する必要がある。
　</t>
    <rPh sb="1" eb="3">
      <t>ヘイセイ</t>
    </rPh>
    <rPh sb="5" eb="7">
      <t>ネンド</t>
    </rPh>
    <rPh sb="8" eb="10">
      <t>サクテイ</t>
    </rPh>
    <rPh sb="12" eb="16">
      <t>ナカシベツチョウ</t>
    </rPh>
    <rPh sb="16" eb="19">
      <t>ゲスイドウ</t>
    </rPh>
    <rPh sb="19" eb="21">
      <t>ケイエイ</t>
    </rPh>
    <rPh sb="21" eb="23">
      <t>センリャク</t>
    </rPh>
    <rPh sb="24" eb="26">
      <t>チュウキ</t>
    </rPh>
    <rPh sb="32" eb="33">
      <t>モト</t>
    </rPh>
    <rPh sb="35" eb="37">
      <t>ケイエイ</t>
    </rPh>
    <rPh sb="38" eb="39">
      <t>オコナ</t>
    </rPh>
    <rPh sb="47" eb="49">
      <t>オスイ</t>
    </rPh>
    <rPh sb="49" eb="51">
      <t>ショリ</t>
    </rPh>
    <rPh sb="51" eb="53">
      <t>ゲンカ</t>
    </rPh>
    <rPh sb="54" eb="59">
      <t>ルイジダンタイオヨ</t>
    </rPh>
    <rPh sb="60" eb="65">
      <t>ゼンコクヘイキンチ</t>
    </rPh>
    <rPh sb="66" eb="68">
      <t>ヒカク</t>
    </rPh>
    <rPh sb="70" eb="71">
      <t>タカ</t>
    </rPh>
    <rPh sb="76" eb="78">
      <t>ケイヒ</t>
    </rPh>
    <rPh sb="78" eb="80">
      <t>カイシュウ</t>
    </rPh>
    <rPh sb="80" eb="81">
      <t>リツ</t>
    </rPh>
    <rPh sb="86" eb="87">
      <t>ヒク</t>
    </rPh>
    <rPh sb="88" eb="90">
      <t>スイジュン</t>
    </rPh>
    <rPh sb="91" eb="93">
      <t>スイイ</t>
    </rPh>
    <rPh sb="102" eb="104">
      <t>アカジ</t>
    </rPh>
    <rPh sb="104" eb="106">
      <t>タイシツ</t>
    </rPh>
    <rPh sb="110" eb="111">
      <t>イ</t>
    </rPh>
    <rPh sb="116" eb="118">
      <t>コンゴ</t>
    </rPh>
    <rPh sb="123" eb="125">
      <t>ケイヒ</t>
    </rPh>
    <rPh sb="125" eb="127">
      <t>サクゲン</t>
    </rPh>
    <rPh sb="128" eb="129">
      <t>オコナ</t>
    </rPh>
    <rPh sb="135" eb="137">
      <t>リョウキン</t>
    </rPh>
    <rPh sb="137" eb="139">
      <t>カイテイ</t>
    </rPh>
    <rPh sb="140" eb="142">
      <t>ケントウ</t>
    </rPh>
    <rPh sb="144" eb="146">
      <t>ヒツヨウ</t>
    </rPh>
    <phoneticPr fontId="1"/>
  </si>
  <si>
    <t>①前年度とほぼ同値。以前として100％を下回っている。
④類似団体及び全国平均値と比較して高い数値で推移しているが、年々企業債残高は減少している。
⑤前年度とほぼ同値であるが、以前として類似団体より低い数値となっている。
⑥前年度とほぼ同値であるが、以前として類似団体より高い数値となっている。
⑦類似団体及び全国平均値と比較して低い数値で推移している。
⑧水洗化率は100％を維持している。</t>
    <rPh sb="1" eb="4">
      <t>ゼンネンド</t>
    </rPh>
    <rPh sb="7" eb="9">
      <t>ドウチ</t>
    </rPh>
    <rPh sb="10" eb="12">
      <t>イゼン</t>
    </rPh>
    <rPh sb="20" eb="22">
      <t>シタマワ</t>
    </rPh>
    <rPh sb="30" eb="32">
      <t>ルイジ</t>
    </rPh>
    <rPh sb="32" eb="34">
      <t>ダンタイ</t>
    </rPh>
    <rPh sb="34" eb="35">
      <t>オヨ</t>
    </rPh>
    <rPh sb="36" eb="38">
      <t>ゼンコク</t>
    </rPh>
    <rPh sb="38" eb="40">
      <t>ヘイキン</t>
    </rPh>
    <rPh sb="40" eb="41">
      <t>チ</t>
    </rPh>
    <rPh sb="42" eb="44">
      <t>ヒカク</t>
    </rPh>
    <rPh sb="46" eb="47">
      <t>タカ</t>
    </rPh>
    <rPh sb="48" eb="50">
      <t>スウチ</t>
    </rPh>
    <rPh sb="51" eb="53">
      <t>スイイ</t>
    </rPh>
    <rPh sb="59" eb="61">
      <t>ネンネン</t>
    </rPh>
    <rPh sb="61" eb="63">
      <t>キギョウ</t>
    </rPh>
    <rPh sb="63" eb="64">
      <t>サイ</t>
    </rPh>
    <rPh sb="64" eb="66">
      <t>ザンダカ</t>
    </rPh>
    <rPh sb="67" eb="69">
      <t>ゲンショウ</t>
    </rPh>
    <rPh sb="101" eb="102">
      <t>ヒク</t>
    </rPh>
    <rPh sb="115" eb="118">
      <t>ゼンネンド</t>
    </rPh>
    <rPh sb="121" eb="123">
      <t>ドウチ</t>
    </rPh>
    <rPh sb="128" eb="130">
      <t>イゼン</t>
    </rPh>
    <rPh sb="133" eb="135">
      <t>ルイジ</t>
    </rPh>
    <rPh sb="135" eb="137">
      <t>ダンタイ</t>
    </rPh>
    <rPh sb="139" eb="140">
      <t>タカ</t>
    </rPh>
    <rPh sb="141" eb="143">
      <t>スウチ</t>
    </rPh>
    <rPh sb="153" eb="158">
      <t>ルイジダンタイオヨ</t>
    </rPh>
    <rPh sb="159" eb="164">
      <t>ゼンコクヘイキンチ</t>
    </rPh>
    <rPh sb="165" eb="167">
      <t>ヒカク</t>
    </rPh>
    <rPh sb="169" eb="170">
      <t>ヒク</t>
    </rPh>
    <rPh sb="171" eb="173">
      <t>スウチ</t>
    </rPh>
    <rPh sb="174" eb="176">
      <t>スイイ</t>
    </rPh>
    <rPh sb="184" eb="187">
      <t>スイセンカ</t>
    </rPh>
    <rPh sb="187" eb="188">
      <t>リツ</t>
    </rPh>
    <rPh sb="194" eb="196">
      <t>イジ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</si>
</sst>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7.0000000000000007e-002</c:v>
                </c:pt>
                <c:pt idx="1">
                  <c:v>9.e-002</c:v>
                </c:pt>
                <c:pt idx="2">
                  <c:v>9.e-002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94.44</c:v>
                </c:pt>
                <c:pt idx="2">
                  <c:v>95.77</c:v>
                </c:pt>
                <c:pt idx="3">
                  <c:v>94.57</c:v>
                </c:pt>
                <c:pt idx="4">
                  <c:v>94.58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6550.44</c:v>
                </c:pt>
                <c:pt idx="1">
                  <c:v>6174.28</c:v>
                </c:pt>
                <c:pt idx="2">
                  <c:v>5550.82</c:v>
                </c:pt>
                <c:pt idx="3">
                  <c:v>4803.26</c:v>
                </c:pt>
                <c:pt idx="4">
                  <c:v>4288.84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15.06</c:v>
                </c:pt>
                <c:pt idx="1">
                  <c:v>14.6</c:v>
                </c:pt>
                <c:pt idx="2">
                  <c:v>8.58</c:v>
                </c:pt>
                <c:pt idx="3">
                  <c:v>15.36</c:v>
                </c:pt>
                <c:pt idx="4">
                  <c:v>15.84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1248.8699999999999</c:v>
                </c:pt>
                <c:pt idx="1">
                  <c:v>1295.25</c:v>
                </c:pt>
                <c:pt idx="2">
                  <c:v>2195.09</c:v>
                </c:pt>
                <c:pt idx="3">
                  <c:v>1219.54</c:v>
                </c:pt>
                <c:pt idx="4">
                  <c:v>1191.46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18.420000000000002</c:v>
                </c:pt>
                <c:pt idx="1">
                  <c:v>18.420000000000002</c:v>
                </c:pt>
                <c:pt idx="2">
                  <c:v>21.05</c:v>
                </c:pt>
                <c:pt idx="3">
                  <c:v>20.53</c:v>
                </c:pt>
                <c:pt idx="4">
                  <c:v>18.95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【1,218.70】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【84.20】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【218.56】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北海道　中標津町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8</v>
      </c>
      <c r="Q7" s="5"/>
      <c r="R7" s="5"/>
      <c r="S7" s="5"/>
      <c r="T7" s="5"/>
      <c r="U7" s="5"/>
      <c r="V7" s="5"/>
      <c r="W7" s="5" t="s">
        <v>1</v>
      </c>
      <c r="X7" s="5"/>
      <c r="Y7" s="5"/>
      <c r="Z7" s="5"/>
      <c r="AA7" s="5"/>
      <c r="AB7" s="5"/>
      <c r="AC7" s="5"/>
      <c r="AD7" s="5" t="s">
        <v>7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13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23392</v>
      </c>
      <c r="AM8" s="22"/>
      <c r="AN8" s="22"/>
      <c r="AO8" s="22"/>
      <c r="AP8" s="22"/>
      <c r="AQ8" s="22"/>
      <c r="AR8" s="22"/>
      <c r="AS8" s="22"/>
      <c r="AT8" s="7">
        <f>データ!T6</f>
        <v>684.87</v>
      </c>
      <c r="AU8" s="7"/>
      <c r="AV8" s="7"/>
      <c r="AW8" s="7"/>
      <c r="AX8" s="7"/>
      <c r="AY8" s="7"/>
      <c r="AZ8" s="7"/>
      <c r="BA8" s="7"/>
      <c r="BB8" s="7">
        <f>データ!U6</f>
        <v>34.159999999999997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3</v>
      </c>
      <c r="C9" s="5"/>
      <c r="D9" s="5"/>
      <c r="E9" s="5"/>
      <c r="F9" s="5"/>
      <c r="G9" s="5"/>
      <c r="H9" s="5"/>
      <c r="I9" s="5" t="s">
        <v>22</v>
      </c>
      <c r="J9" s="5"/>
      <c r="K9" s="5"/>
      <c r="L9" s="5"/>
      <c r="M9" s="5"/>
      <c r="N9" s="5"/>
      <c r="O9" s="5"/>
      <c r="P9" s="5" t="s">
        <v>23</v>
      </c>
      <c r="Q9" s="5"/>
      <c r="R9" s="5"/>
      <c r="S9" s="5"/>
      <c r="T9" s="5"/>
      <c r="U9" s="5"/>
      <c r="V9" s="5"/>
      <c r="W9" s="5" t="s">
        <v>26</v>
      </c>
      <c r="X9" s="5"/>
      <c r="Y9" s="5"/>
      <c r="Z9" s="5"/>
      <c r="AA9" s="5"/>
      <c r="AB9" s="5"/>
      <c r="AC9" s="5"/>
      <c r="AD9" s="5" t="s">
        <v>2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34</v>
      </c>
      <c r="BM9" s="39"/>
      <c r="BN9" s="46" t="s">
        <v>36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0.11</v>
      </c>
      <c r="Q10" s="7"/>
      <c r="R10" s="7"/>
      <c r="S10" s="7"/>
      <c r="T10" s="7"/>
      <c r="U10" s="7"/>
      <c r="V10" s="7"/>
      <c r="W10" s="7">
        <f>データ!Q6</f>
        <v>67.94</v>
      </c>
      <c r="X10" s="7"/>
      <c r="Y10" s="7"/>
      <c r="Z10" s="7"/>
      <c r="AA10" s="7"/>
      <c r="AB10" s="7"/>
      <c r="AC10" s="7"/>
      <c r="AD10" s="22">
        <f>データ!R6</f>
        <v>3806</v>
      </c>
      <c r="AE10" s="22"/>
      <c r="AF10" s="22"/>
      <c r="AG10" s="22"/>
      <c r="AH10" s="22"/>
      <c r="AI10" s="22"/>
      <c r="AJ10" s="22"/>
      <c r="AK10" s="2"/>
      <c r="AL10" s="22">
        <f>データ!V6</f>
        <v>26</v>
      </c>
      <c r="AM10" s="22"/>
      <c r="AN10" s="22"/>
      <c r="AO10" s="22"/>
      <c r="AP10" s="22"/>
      <c r="AQ10" s="22"/>
      <c r="AR10" s="22"/>
      <c r="AS10" s="22"/>
      <c r="AT10" s="7">
        <f>データ!W6</f>
        <v>5.e-002</v>
      </c>
      <c r="AU10" s="7"/>
      <c r="AV10" s="7"/>
      <c r="AW10" s="7"/>
      <c r="AX10" s="7"/>
      <c r="AY10" s="7"/>
      <c r="AZ10" s="7"/>
      <c r="BA10" s="7"/>
      <c r="BB10" s="7">
        <f>データ!X6</f>
        <v>520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37</v>
      </c>
      <c r="BM10" s="40"/>
      <c r="BN10" s="47" t="s">
        <v>38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41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115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43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44</v>
      </c>
    </row>
    <row r="84" spans="1:78">
      <c r="C84" s="2"/>
    </row>
    <row r="85" spans="1:78" hidden="1">
      <c r="B85" s="12" t="s">
        <v>45</v>
      </c>
      <c r="C85" s="12"/>
      <c r="D85" s="12"/>
      <c r="E85" s="12" t="s">
        <v>47</v>
      </c>
      <c r="F85" s="12" t="s">
        <v>48</v>
      </c>
      <c r="G85" s="12" t="s">
        <v>49</v>
      </c>
      <c r="H85" s="12" t="s">
        <v>42</v>
      </c>
      <c r="I85" s="12" t="s">
        <v>10</v>
      </c>
      <c r="J85" s="12" t="s">
        <v>50</v>
      </c>
      <c r="K85" s="12" t="s">
        <v>51</v>
      </c>
      <c r="L85" s="12" t="s">
        <v>32</v>
      </c>
      <c r="M85" s="12" t="s">
        <v>35</v>
      </c>
      <c r="N85" s="12" t="s">
        <v>52</v>
      </c>
      <c r="O85" s="12" t="s">
        <v>54</v>
      </c>
    </row>
    <row r="86" spans="1:78" hidden="1">
      <c r="B86" s="12"/>
      <c r="C86" s="12"/>
      <c r="D86" s="12"/>
      <c r="E86" s="12" t="str">
        <f>データ!AI6</f>
        <v/>
      </c>
      <c r="F86" s="12" t="s">
        <v>39</v>
      </c>
      <c r="G86" s="12" t="s">
        <v>39</v>
      </c>
      <c r="H86" s="12" t="str">
        <f>データ!BP6</f>
        <v>【1,218.70】</v>
      </c>
      <c r="I86" s="12" t="str">
        <f>データ!CA6</f>
        <v>【74.17】</v>
      </c>
      <c r="J86" s="12" t="str">
        <f>データ!CL6</f>
        <v>【218.56】</v>
      </c>
      <c r="K86" s="12" t="str">
        <f>データ!CW6</f>
        <v>【42.86】</v>
      </c>
      <c r="L86" s="12" t="str">
        <f>データ!DH6</f>
        <v>【84.20】</v>
      </c>
      <c r="M86" s="12" t="s">
        <v>39</v>
      </c>
      <c r="N86" s="12" t="s">
        <v>39</v>
      </c>
      <c r="O86" s="12" t="str">
        <f>データ!EO6</f>
        <v>【0.28】</v>
      </c>
    </row>
  </sheetData>
  <sheetProtection algorithmName="SHA-512" hashValue="krsnp0UNu8EvCNMIpXxZh2EnQ97OT8f8SaIfRi3DxrTjvorxRz5KeDMn+yqr11Q+6CS09k6v9LwW7k+jKLHFxw==" saltValue="ZkK158qFhpCjDVo8xAAYa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55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5">
      <c r="A2" s="60" t="s">
        <v>57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20</v>
      </c>
      <c r="B3" s="62" t="s">
        <v>31</v>
      </c>
      <c r="C3" s="62" t="s">
        <v>59</v>
      </c>
      <c r="D3" s="62" t="s">
        <v>60</v>
      </c>
      <c r="E3" s="62" t="s">
        <v>6</v>
      </c>
      <c r="F3" s="62" t="s">
        <v>5</v>
      </c>
      <c r="G3" s="62" t="s">
        <v>25</v>
      </c>
      <c r="H3" s="69" t="s">
        <v>56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12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60" t="s">
        <v>61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24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46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27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0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62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60" t="s">
        <v>70</v>
      </c>
      <c r="B5" s="64"/>
      <c r="C5" s="64"/>
      <c r="D5" s="64"/>
      <c r="E5" s="64"/>
      <c r="F5" s="64"/>
      <c r="G5" s="64"/>
      <c r="H5" s="71" t="s">
        <v>58</v>
      </c>
      <c r="I5" s="71" t="s">
        <v>71</v>
      </c>
      <c r="J5" s="71" t="s">
        <v>72</v>
      </c>
      <c r="K5" s="71" t="s">
        <v>73</v>
      </c>
      <c r="L5" s="71" t="s">
        <v>74</v>
      </c>
      <c r="M5" s="71" t="s">
        <v>7</v>
      </c>
      <c r="N5" s="71" t="s">
        <v>75</v>
      </c>
      <c r="O5" s="71" t="s">
        <v>76</v>
      </c>
      <c r="P5" s="71" t="s">
        <v>77</v>
      </c>
      <c r="Q5" s="71" t="s">
        <v>78</v>
      </c>
      <c r="R5" s="71" t="s">
        <v>79</v>
      </c>
      <c r="S5" s="71" t="s">
        <v>80</v>
      </c>
      <c r="T5" s="71" t="s">
        <v>81</v>
      </c>
      <c r="U5" s="71" t="s">
        <v>64</v>
      </c>
      <c r="V5" s="71" t="s">
        <v>82</v>
      </c>
      <c r="W5" s="71" t="s">
        <v>83</v>
      </c>
      <c r="X5" s="71" t="s">
        <v>84</v>
      </c>
      <c r="Y5" s="71" t="s">
        <v>85</v>
      </c>
      <c r="Z5" s="71" t="s">
        <v>86</v>
      </c>
      <c r="AA5" s="71" t="s">
        <v>87</v>
      </c>
      <c r="AB5" s="71" t="s">
        <v>88</v>
      </c>
      <c r="AC5" s="71" t="s">
        <v>89</v>
      </c>
      <c r="AD5" s="71" t="s">
        <v>91</v>
      </c>
      <c r="AE5" s="71" t="s">
        <v>92</v>
      </c>
      <c r="AF5" s="71" t="s">
        <v>93</v>
      </c>
      <c r="AG5" s="71" t="s">
        <v>94</v>
      </c>
      <c r="AH5" s="71" t="s">
        <v>95</v>
      </c>
      <c r="AI5" s="71" t="s">
        <v>45</v>
      </c>
      <c r="AJ5" s="71" t="s">
        <v>85</v>
      </c>
      <c r="AK5" s="71" t="s">
        <v>86</v>
      </c>
      <c r="AL5" s="71" t="s">
        <v>87</v>
      </c>
      <c r="AM5" s="71" t="s">
        <v>88</v>
      </c>
      <c r="AN5" s="71" t="s">
        <v>89</v>
      </c>
      <c r="AO5" s="71" t="s">
        <v>91</v>
      </c>
      <c r="AP5" s="71" t="s">
        <v>92</v>
      </c>
      <c r="AQ5" s="71" t="s">
        <v>93</v>
      </c>
      <c r="AR5" s="71" t="s">
        <v>94</v>
      </c>
      <c r="AS5" s="71" t="s">
        <v>95</v>
      </c>
      <c r="AT5" s="71" t="s">
        <v>90</v>
      </c>
      <c r="AU5" s="71" t="s">
        <v>85</v>
      </c>
      <c r="AV5" s="71" t="s">
        <v>86</v>
      </c>
      <c r="AW5" s="71" t="s">
        <v>87</v>
      </c>
      <c r="AX5" s="71" t="s">
        <v>88</v>
      </c>
      <c r="AY5" s="71" t="s">
        <v>89</v>
      </c>
      <c r="AZ5" s="71" t="s">
        <v>91</v>
      </c>
      <c r="BA5" s="71" t="s">
        <v>92</v>
      </c>
      <c r="BB5" s="71" t="s">
        <v>93</v>
      </c>
      <c r="BC5" s="71" t="s">
        <v>94</v>
      </c>
      <c r="BD5" s="71" t="s">
        <v>95</v>
      </c>
      <c r="BE5" s="71" t="s">
        <v>90</v>
      </c>
      <c r="BF5" s="71" t="s">
        <v>85</v>
      </c>
      <c r="BG5" s="71" t="s">
        <v>86</v>
      </c>
      <c r="BH5" s="71" t="s">
        <v>87</v>
      </c>
      <c r="BI5" s="71" t="s">
        <v>88</v>
      </c>
      <c r="BJ5" s="71" t="s">
        <v>89</v>
      </c>
      <c r="BK5" s="71" t="s">
        <v>91</v>
      </c>
      <c r="BL5" s="71" t="s">
        <v>92</v>
      </c>
      <c r="BM5" s="71" t="s">
        <v>93</v>
      </c>
      <c r="BN5" s="71" t="s">
        <v>94</v>
      </c>
      <c r="BO5" s="71" t="s">
        <v>95</v>
      </c>
      <c r="BP5" s="71" t="s">
        <v>90</v>
      </c>
      <c r="BQ5" s="71" t="s">
        <v>85</v>
      </c>
      <c r="BR5" s="71" t="s">
        <v>86</v>
      </c>
      <c r="BS5" s="71" t="s">
        <v>87</v>
      </c>
      <c r="BT5" s="71" t="s">
        <v>88</v>
      </c>
      <c r="BU5" s="71" t="s">
        <v>89</v>
      </c>
      <c r="BV5" s="71" t="s">
        <v>91</v>
      </c>
      <c r="BW5" s="71" t="s">
        <v>92</v>
      </c>
      <c r="BX5" s="71" t="s">
        <v>93</v>
      </c>
      <c r="BY5" s="71" t="s">
        <v>94</v>
      </c>
      <c r="BZ5" s="71" t="s">
        <v>95</v>
      </c>
      <c r="CA5" s="71" t="s">
        <v>90</v>
      </c>
      <c r="CB5" s="71" t="s">
        <v>85</v>
      </c>
      <c r="CC5" s="71" t="s">
        <v>86</v>
      </c>
      <c r="CD5" s="71" t="s">
        <v>87</v>
      </c>
      <c r="CE5" s="71" t="s">
        <v>88</v>
      </c>
      <c r="CF5" s="71" t="s">
        <v>89</v>
      </c>
      <c r="CG5" s="71" t="s">
        <v>91</v>
      </c>
      <c r="CH5" s="71" t="s">
        <v>92</v>
      </c>
      <c r="CI5" s="71" t="s">
        <v>93</v>
      </c>
      <c r="CJ5" s="71" t="s">
        <v>94</v>
      </c>
      <c r="CK5" s="71" t="s">
        <v>95</v>
      </c>
      <c r="CL5" s="71" t="s">
        <v>90</v>
      </c>
      <c r="CM5" s="71" t="s">
        <v>85</v>
      </c>
      <c r="CN5" s="71" t="s">
        <v>86</v>
      </c>
      <c r="CO5" s="71" t="s">
        <v>87</v>
      </c>
      <c r="CP5" s="71" t="s">
        <v>88</v>
      </c>
      <c r="CQ5" s="71" t="s">
        <v>89</v>
      </c>
      <c r="CR5" s="71" t="s">
        <v>91</v>
      </c>
      <c r="CS5" s="71" t="s">
        <v>92</v>
      </c>
      <c r="CT5" s="71" t="s">
        <v>93</v>
      </c>
      <c r="CU5" s="71" t="s">
        <v>94</v>
      </c>
      <c r="CV5" s="71" t="s">
        <v>95</v>
      </c>
      <c r="CW5" s="71" t="s">
        <v>90</v>
      </c>
      <c r="CX5" s="71" t="s">
        <v>85</v>
      </c>
      <c r="CY5" s="71" t="s">
        <v>86</v>
      </c>
      <c r="CZ5" s="71" t="s">
        <v>87</v>
      </c>
      <c r="DA5" s="71" t="s">
        <v>88</v>
      </c>
      <c r="DB5" s="71" t="s">
        <v>89</v>
      </c>
      <c r="DC5" s="71" t="s">
        <v>91</v>
      </c>
      <c r="DD5" s="71" t="s">
        <v>92</v>
      </c>
      <c r="DE5" s="71" t="s">
        <v>93</v>
      </c>
      <c r="DF5" s="71" t="s">
        <v>94</v>
      </c>
      <c r="DG5" s="71" t="s">
        <v>95</v>
      </c>
      <c r="DH5" s="71" t="s">
        <v>90</v>
      </c>
      <c r="DI5" s="71" t="s">
        <v>85</v>
      </c>
      <c r="DJ5" s="71" t="s">
        <v>86</v>
      </c>
      <c r="DK5" s="71" t="s">
        <v>87</v>
      </c>
      <c r="DL5" s="71" t="s">
        <v>88</v>
      </c>
      <c r="DM5" s="71" t="s">
        <v>89</v>
      </c>
      <c r="DN5" s="71" t="s">
        <v>91</v>
      </c>
      <c r="DO5" s="71" t="s">
        <v>92</v>
      </c>
      <c r="DP5" s="71" t="s">
        <v>93</v>
      </c>
      <c r="DQ5" s="71" t="s">
        <v>94</v>
      </c>
      <c r="DR5" s="71" t="s">
        <v>95</v>
      </c>
      <c r="DS5" s="71" t="s">
        <v>90</v>
      </c>
      <c r="DT5" s="71" t="s">
        <v>85</v>
      </c>
      <c r="DU5" s="71" t="s">
        <v>86</v>
      </c>
      <c r="DV5" s="71" t="s">
        <v>87</v>
      </c>
      <c r="DW5" s="71" t="s">
        <v>88</v>
      </c>
      <c r="DX5" s="71" t="s">
        <v>89</v>
      </c>
      <c r="DY5" s="71" t="s">
        <v>91</v>
      </c>
      <c r="DZ5" s="71" t="s">
        <v>92</v>
      </c>
      <c r="EA5" s="71" t="s">
        <v>93</v>
      </c>
      <c r="EB5" s="71" t="s">
        <v>94</v>
      </c>
      <c r="EC5" s="71" t="s">
        <v>95</v>
      </c>
      <c r="ED5" s="71" t="s">
        <v>90</v>
      </c>
      <c r="EE5" s="71" t="s">
        <v>85</v>
      </c>
      <c r="EF5" s="71" t="s">
        <v>86</v>
      </c>
      <c r="EG5" s="71" t="s">
        <v>87</v>
      </c>
      <c r="EH5" s="71" t="s">
        <v>88</v>
      </c>
      <c r="EI5" s="71" t="s">
        <v>89</v>
      </c>
      <c r="EJ5" s="71" t="s">
        <v>91</v>
      </c>
      <c r="EK5" s="71" t="s">
        <v>92</v>
      </c>
      <c r="EL5" s="71" t="s">
        <v>93</v>
      </c>
      <c r="EM5" s="71" t="s">
        <v>94</v>
      </c>
      <c r="EN5" s="71" t="s">
        <v>95</v>
      </c>
      <c r="EO5" s="71" t="s">
        <v>90</v>
      </c>
    </row>
    <row r="6" spans="1:145" s="59" customFormat="1">
      <c r="A6" s="60" t="s">
        <v>96</v>
      </c>
      <c r="B6" s="65">
        <f t="shared" ref="B6:X6" si="1">B7</f>
        <v>2019</v>
      </c>
      <c r="C6" s="65">
        <f t="shared" si="1"/>
        <v>16926</v>
      </c>
      <c r="D6" s="65">
        <f t="shared" si="1"/>
        <v>47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北海道　中標津町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4" t="str">
        <f t="shared" si="1"/>
        <v>-</v>
      </c>
      <c r="O6" s="74" t="str">
        <f t="shared" si="1"/>
        <v>該当数値なし</v>
      </c>
      <c r="P6" s="74">
        <f t="shared" si="1"/>
        <v>0.11</v>
      </c>
      <c r="Q6" s="74">
        <f t="shared" si="1"/>
        <v>67.94</v>
      </c>
      <c r="R6" s="74">
        <f t="shared" si="1"/>
        <v>3806</v>
      </c>
      <c r="S6" s="74">
        <f t="shared" si="1"/>
        <v>23392</v>
      </c>
      <c r="T6" s="74">
        <f t="shared" si="1"/>
        <v>684.87</v>
      </c>
      <c r="U6" s="74">
        <f t="shared" si="1"/>
        <v>34.159999999999997</v>
      </c>
      <c r="V6" s="74">
        <f t="shared" si="1"/>
        <v>26</v>
      </c>
      <c r="W6" s="74">
        <f t="shared" si="1"/>
        <v>5.e-002</v>
      </c>
      <c r="X6" s="74">
        <f t="shared" si="1"/>
        <v>520</v>
      </c>
      <c r="Y6" s="82">
        <f t="shared" ref="Y6:AH6" si="2">IF(Y7="",NA(),Y7)</f>
        <v>90.33</v>
      </c>
      <c r="Z6" s="82">
        <f t="shared" si="2"/>
        <v>94.44</v>
      </c>
      <c r="AA6" s="82">
        <f t="shared" si="2"/>
        <v>95.77</v>
      </c>
      <c r="AB6" s="82">
        <f t="shared" si="2"/>
        <v>94.57</v>
      </c>
      <c r="AC6" s="82">
        <f t="shared" si="2"/>
        <v>94.58</v>
      </c>
      <c r="AD6" s="74" t="e">
        <f t="shared" si="2"/>
        <v>#N/A</v>
      </c>
      <c r="AE6" s="74" t="e">
        <f t="shared" si="2"/>
        <v>#N/A</v>
      </c>
      <c r="AF6" s="74" t="e">
        <f t="shared" si="2"/>
        <v>#N/A</v>
      </c>
      <c r="AG6" s="74" t="e">
        <f t="shared" si="2"/>
        <v>#N/A</v>
      </c>
      <c r="AH6" s="74" t="e">
        <f t="shared" si="2"/>
        <v>#N/A</v>
      </c>
      <c r="AI6" s="74" t="str">
        <f>IF(AI7="","",IF(AI7="-","【-】","【"&amp;SUBSTITUTE(TEXT(AI7,"#,##0.00"),"-","△")&amp;"】"))</f>
        <v/>
      </c>
      <c r="AJ6" s="74" t="e">
        <f t="shared" ref="AJ6:AS6" si="3">IF(AJ7="",NA(),AJ7)</f>
        <v>#N/A</v>
      </c>
      <c r="AK6" s="74" t="e">
        <f t="shared" si="3"/>
        <v>#N/A</v>
      </c>
      <c r="AL6" s="74" t="e">
        <f t="shared" si="3"/>
        <v>#N/A</v>
      </c>
      <c r="AM6" s="74" t="e">
        <f t="shared" si="3"/>
        <v>#N/A</v>
      </c>
      <c r="AN6" s="74" t="e">
        <f t="shared" si="3"/>
        <v>#N/A</v>
      </c>
      <c r="AO6" s="74" t="e">
        <f t="shared" si="3"/>
        <v>#N/A</v>
      </c>
      <c r="AP6" s="74" t="e">
        <f t="shared" si="3"/>
        <v>#N/A</v>
      </c>
      <c r="AQ6" s="74" t="e">
        <f t="shared" si="3"/>
        <v>#N/A</v>
      </c>
      <c r="AR6" s="74" t="e">
        <f t="shared" si="3"/>
        <v>#N/A</v>
      </c>
      <c r="AS6" s="74" t="e">
        <f t="shared" si="3"/>
        <v>#N/A</v>
      </c>
      <c r="AT6" s="74" t="str">
        <f>IF(AT7="","",IF(AT7="-","【-】","【"&amp;SUBSTITUTE(TEXT(AT7,"#,##0.00"),"-","△")&amp;"】"))</f>
        <v/>
      </c>
      <c r="AU6" s="74" t="e">
        <f t="shared" ref="AU6:BD6" si="4">IF(AU7="",NA(),AU7)</f>
        <v>#N/A</v>
      </c>
      <c r="AV6" s="74" t="e">
        <f t="shared" si="4"/>
        <v>#N/A</v>
      </c>
      <c r="AW6" s="74" t="e">
        <f t="shared" si="4"/>
        <v>#N/A</v>
      </c>
      <c r="AX6" s="74" t="e">
        <f t="shared" si="4"/>
        <v>#N/A</v>
      </c>
      <c r="AY6" s="74" t="e">
        <f t="shared" si="4"/>
        <v>#N/A</v>
      </c>
      <c r="AZ6" s="74" t="e">
        <f t="shared" si="4"/>
        <v>#N/A</v>
      </c>
      <c r="BA6" s="74" t="e">
        <f t="shared" si="4"/>
        <v>#N/A</v>
      </c>
      <c r="BB6" s="74" t="e">
        <f t="shared" si="4"/>
        <v>#N/A</v>
      </c>
      <c r="BC6" s="74" t="e">
        <f t="shared" si="4"/>
        <v>#N/A</v>
      </c>
      <c r="BD6" s="74" t="e">
        <f t="shared" si="4"/>
        <v>#N/A</v>
      </c>
      <c r="BE6" s="74" t="str">
        <f>IF(BE7="","",IF(BE7="-","【-】","【"&amp;SUBSTITUTE(TEXT(BE7,"#,##0.00"),"-","△")&amp;"】"))</f>
        <v/>
      </c>
      <c r="BF6" s="82">
        <f t="shared" ref="BF6:BO6" si="5">IF(BF7="",NA(),BF7)</f>
        <v>6550.44</v>
      </c>
      <c r="BG6" s="82">
        <f t="shared" si="5"/>
        <v>6174.28</v>
      </c>
      <c r="BH6" s="82">
        <f t="shared" si="5"/>
        <v>5550.82</v>
      </c>
      <c r="BI6" s="82">
        <f t="shared" si="5"/>
        <v>4803.26</v>
      </c>
      <c r="BJ6" s="82">
        <f t="shared" si="5"/>
        <v>4288.84</v>
      </c>
      <c r="BK6" s="82">
        <f t="shared" si="5"/>
        <v>1434.89</v>
      </c>
      <c r="BL6" s="82">
        <f t="shared" si="5"/>
        <v>1298.9100000000001</v>
      </c>
      <c r="BM6" s="82">
        <f t="shared" si="5"/>
        <v>1243.71</v>
      </c>
      <c r="BN6" s="82">
        <f t="shared" si="5"/>
        <v>1194.1500000000001</v>
      </c>
      <c r="BO6" s="82">
        <f t="shared" si="5"/>
        <v>1206.79</v>
      </c>
      <c r="BP6" s="74" t="str">
        <f>IF(BP7="","",IF(BP7="-","【-】","【"&amp;SUBSTITUTE(TEXT(BP7,"#,##0.00"),"-","△")&amp;"】"))</f>
        <v>【1,218.70】</v>
      </c>
      <c r="BQ6" s="82">
        <f t="shared" ref="BQ6:BZ6" si="6">IF(BQ7="",NA(),BQ7)</f>
        <v>15.06</v>
      </c>
      <c r="BR6" s="82">
        <f t="shared" si="6"/>
        <v>14.6</v>
      </c>
      <c r="BS6" s="82">
        <f t="shared" si="6"/>
        <v>8.58</v>
      </c>
      <c r="BT6" s="82">
        <f t="shared" si="6"/>
        <v>15.36</v>
      </c>
      <c r="BU6" s="82">
        <f t="shared" si="6"/>
        <v>15.84</v>
      </c>
      <c r="BV6" s="82">
        <f t="shared" si="6"/>
        <v>66.22</v>
      </c>
      <c r="BW6" s="82">
        <f t="shared" si="6"/>
        <v>69.87</v>
      </c>
      <c r="BX6" s="82">
        <f t="shared" si="6"/>
        <v>74.3</v>
      </c>
      <c r="BY6" s="82">
        <f t="shared" si="6"/>
        <v>72.260000000000005</v>
      </c>
      <c r="BZ6" s="82">
        <f t="shared" si="6"/>
        <v>71.84</v>
      </c>
      <c r="CA6" s="74" t="str">
        <f>IF(CA7="","",IF(CA7="-","【-】","【"&amp;SUBSTITUTE(TEXT(CA7,"#,##0.00"),"-","△")&amp;"】"))</f>
        <v>【74.17】</v>
      </c>
      <c r="CB6" s="82">
        <f t="shared" ref="CB6:CK6" si="7">IF(CB7="",NA(),CB7)</f>
        <v>1248.8699999999999</v>
      </c>
      <c r="CC6" s="82">
        <f t="shared" si="7"/>
        <v>1295.25</v>
      </c>
      <c r="CD6" s="82">
        <f t="shared" si="7"/>
        <v>2195.09</v>
      </c>
      <c r="CE6" s="82">
        <f t="shared" si="7"/>
        <v>1219.54</v>
      </c>
      <c r="CF6" s="82">
        <f t="shared" si="7"/>
        <v>1191.46</v>
      </c>
      <c r="CG6" s="82">
        <f t="shared" si="7"/>
        <v>246.72</v>
      </c>
      <c r="CH6" s="82">
        <f t="shared" si="7"/>
        <v>234.96</v>
      </c>
      <c r="CI6" s="82">
        <f t="shared" si="7"/>
        <v>221.81</v>
      </c>
      <c r="CJ6" s="82">
        <f t="shared" si="7"/>
        <v>230.02</v>
      </c>
      <c r="CK6" s="82">
        <f t="shared" si="7"/>
        <v>228.47</v>
      </c>
      <c r="CL6" s="74" t="str">
        <f>IF(CL7="","",IF(CL7="-","【-】","【"&amp;SUBSTITUTE(TEXT(CL7,"#,##0.00"),"-","△")&amp;"】"))</f>
        <v>【218.56】</v>
      </c>
      <c r="CM6" s="82">
        <f t="shared" ref="CM6:CV6" si="8">IF(CM7="",NA(),CM7)</f>
        <v>18.420000000000002</v>
      </c>
      <c r="CN6" s="82">
        <f t="shared" si="8"/>
        <v>18.420000000000002</v>
      </c>
      <c r="CO6" s="82">
        <f t="shared" si="8"/>
        <v>21.05</v>
      </c>
      <c r="CP6" s="82">
        <f t="shared" si="8"/>
        <v>20.53</v>
      </c>
      <c r="CQ6" s="82">
        <f t="shared" si="8"/>
        <v>18.95</v>
      </c>
      <c r="CR6" s="82">
        <f t="shared" si="8"/>
        <v>41.35</v>
      </c>
      <c r="CS6" s="82">
        <f t="shared" si="8"/>
        <v>42.9</v>
      </c>
      <c r="CT6" s="82">
        <f t="shared" si="8"/>
        <v>43.36</v>
      </c>
      <c r="CU6" s="82">
        <f t="shared" si="8"/>
        <v>42.56</v>
      </c>
      <c r="CV6" s="82">
        <f t="shared" si="8"/>
        <v>42.47</v>
      </c>
      <c r="CW6" s="74" t="str">
        <f>IF(CW7="","",IF(CW7="-","【-】","【"&amp;SUBSTITUTE(TEXT(CW7,"#,##0.00"),"-","△")&amp;"】"))</f>
        <v>【42.86】</v>
      </c>
      <c r="CX6" s="82">
        <f t="shared" ref="CX6:DG6" si="9">IF(CX7="",NA(),CX7)</f>
        <v>100</v>
      </c>
      <c r="CY6" s="82">
        <f t="shared" si="9"/>
        <v>100</v>
      </c>
      <c r="CZ6" s="82">
        <f t="shared" si="9"/>
        <v>100</v>
      </c>
      <c r="DA6" s="82">
        <f t="shared" si="9"/>
        <v>100</v>
      </c>
      <c r="DB6" s="82">
        <f t="shared" si="9"/>
        <v>100</v>
      </c>
      <c r="DC6" s="82">
        <f t="shared" si="9"/>
        <v>82.9</v>
      </c>
      <c r="DD6" s="82">
        <f t="shared" si="9"/>
        <v>83.5</v>
      </c>
      <c r="DE6" s="82">
        <f t="shared" si="9"/>
        <v>83.06</v>
      </c>
      <c r="DF6" s="82">
        <f t="shared" si="9"/>
        <v>83.32</v>
      </c>
      <c r="DG6" s="82">
        <f t="shared" si="9"/>
        <v>83.75</v>
      </c>
      <c r="DH6" s="74" t="str">
        <f>IF(DH7="","",IF(DH7="-","【-】","【"&amp;SUBSTITUTE(TEXT(DH7,"#,##0.00"),"-","△")&amp;"】"))</f>
        <v>【84.20】</v>
      </c>
      <c r="DI6" s="74" t="e">
        <f t="shared" ref="DI6:DR6" si="10">IF(DI7="",NA(),DI7)</f>
        <v>#N/A</v>
      </c>
      <c r="DJ6" s="74" t="e">
        <f t="shared" si="10"/>
        <v>#N/A</v>
      </c>
      <c r="DK6" s="74" t="e">
        <f t="shared" si="10"/>
        <v>#N/A</v>
      </c>
      <c r="DL6" s="74" t="e">
        <f t="shared" si="10"/>
        <v>#N/A</v>
      </c>
      <c r="DM6" s="74" t="e">
        <f t="shared" si="10"/>
        <v>#N/A</v>
      </c>
      <c r="DN6" s="74" t="e">
        <f t="shared" si="10"/>
        <v>#N/A</v>
      </c>
      <c r="DO6" s="74" t="e">
        <f t="shared" si="10"/>
        <v>#N/A</v>
      </c>
      <c r="DP6" s="74" t="e">
        <f t="shared" si="10"/>
        <v>#N/A</v>
      </c>
      <c r="DQ6" s="74" t="e">
        <f t="shared" si="10"/>
        <v>#N/A</v>
      </c>
      <c r="DR6" s="74" t="e">
        <f t="shared" si="10"/>
        <v>#N/A</v>
      </c>
      <c r="DS6" s="74" t="str">
        <f>IF(DS7="","",IF(DS7="-","【-】","【"&amp;SUBSTITUTE(TEXT(DS7,"#,##0.00"),"-","△")&amp;"】"))</f>
        <v/>
      </c>
      <c r="DT6" s="74" t="e">
        <f t="shared" ref="DT6:EC6" si="11">IF(DT7="",NA(),DT7)</f>
        <v>#N/A</v>
      </c>
      <c r="DU6" s="74" t="e">
        <f t="shared" si="11"/>
        <v>#N/A</v>
      </c>
      <c r="DV6" s="74" t="e">
        <f t="shared" si="11"/>
        <v>#N/A</v>
      </c>
      <c r="DW6" s="74" t="e">
        <f t="shared" si="11"/>
        <v>#N/A</v>
      </c>
      <c r="DX6" s="74" t="e">
        <f t="shared" si="11"/>
        <v>#N/A</v>
      </c>
      <c r="DY6" s="74" t="e">
        <f t="shared" si="11"/>
        <v>#N/A</v>
      </c>
      <c r="DZ6" s="74" t="e">
        <f t="shared" si="11"/>
        <v>#N/A</v>
      </c>
      <c r="EA6" s="74" t="e">
        <f t="shared" si="11"/>
        <v>#N/A</v>
      </c>
      <c r="EB6" s="74" t="e">
        <f t="shared" si="11"/>
        <v>#N/A</v>
      </c>
      <c r="EC6" s="74" t="e">
        <f t="shared" si="11"/>
        <v>#N/A</v>
      </c>
      <c r="ED6" s="74" t="str">
        <f>IF(ED7="","",IF(ED7="-","【-】","【"&amp;SUBSTITUTE(TEXT(ED7,"#,##0.00"),"-","△")&amp;"】"))</f>
        <v/>
      </c>
      <c r="EE6" s="74">
        <f t="shared" ref="EE6:EN6" si="12">IF(EE7="",NA(),EE7)</f>
        <v>0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82">
        <f t="shared" si="12"/>
        <v>7.0000000000000007e-002</v>
      </c>
      <c r="EK6" s="82">
        <f t="shared" si="12"/>
        <v>9.e-002</v>
      </c>
      <c r="EL6" s="82">
        <f t="shared" si="12"/>
        <v>9.e-002</v>
      </c>
      <c r="EM6" s="82">
        <f t="shared" si="12"/>
        <v>0.13</v>
      </c>
      <c r="EN6" s="82">
        <f t="shared" si="12"/>
        <v>0.36</v>
      </c>
      <c r="EO6" s="74" t="str">
        <f>IF(EO7="","",IF(EO7="-","【-】","【"&amp;SUBSTITUTE(TEXT(EO7,"#,##0.00"),"-","△")&amp;"】"))</f>
        <v>【0.28】</v>
      </c>
    </row>
    <row r="7" spans="1:145" s="59" customFormat="1">
      <c r="A7" s="60"/>
      <c r="B7" s="66">
        <v>2019</v>
      </c>
      <c r="C7" s="66">
        <v>16926</v>
      </c>
      <c r="D7" s="66">
        <v>47</v>
      </c>
      <c r="E7" s="66">
        <v>17</v>
      </c>
      <c r="F7" s="66">
        <v>4</v>
      </c>
      <c r="G7" s="66">
        <v>0</v>
      </c>
      <c r="H7" s="66" t="s">
        <v>97</v>
      </c>
      <c r="I7" s="66" t="s">
        <v>98</v>
      </c>
      <c r="J7" s="66" t="s">
        <v>99</v>
      </c>
      <c r="K7" s="66" t="s">
        <v>14</v>
      </c>
      <c r="L7" s="66" t="s">
        <v>100</v>
      </c>
      <c r="M7" s="66" t="s">
        <v>101</v>
      </c>
      <c r="N7" s="75" t="s">
        <v>39</v>
      </c>
      <c r="O7" s="75" t="s">
        <v>102</v>
      </c>
      <c r="P7" s="75">
        <v>0.11</v>
      </c>
      <c r="Q7" s="75">
        <v>67.94</v>
      </c>
      <c r="R7" s="75">
        <v>3806</v>
      </c>
      <c r="S7" s="75">
        <v>23392</v>
      </c>
      <c r="T7" s="75">
        <v>684.87</v>
      </c>
      <c r="U7" s="75">
        <v>34.159999999999997</v>
      </c>
      <c r="V7" s="75">
        <v>26</v>
      </c>
      <c r="W7" s="75">
        <v>5.e-002</v>
      </c>
      <c r="X7" s="75">
        <v>520</v>
      </c>
      <c r="Y7" s="75">
        <v>90.33</v>
      </c>
      <c r="Z7" s="75">
        <v>94.44</v>
      </c>
      <c r="AA7" s="75">
        <v>95.77</v>
      </c>
      <c r="AB7" s="75">
        <v>94.57</v>
      </c>
      <c r="AC7" s="75">
        <v>94.58</v>
      </c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>
        <v>6550.44</v>
      </c>
      <c r="BG7" s="75">
        <v>6174.28</v>
      </c>
      <c r="BH7" s="75">
        <v>5550.82</v>
      </c>
      <c r="BI7" s="75">
        <v>4803.26</v>
      </c>
      <c r="BJ7" s="75">
        <v>4288.84</v>
      </c>
      <c r="BK7" s="75">
        <v>1434.89</v>
      </c>
      <c r="BL7" s="75">
        <v>1298.9100000000001</v>
      </c>
      <c r="BM7" s="75">
        <v>1243.71</v>
      </c>
      <c r="BN7" s="75">
        <v>1194.1500000000001</v>
      </c>
      <c r="BO7" s="75">
        <v>1206.79</v>
      </c>
      <c r="BP7" s="75">
        <v>1218.7</v>
      </c>
      <c r="BQ7" s="75">
        <v>15.06</v>
      </c>
      <c r="BR7" s="75">
        <v>14.6</v>
      </c>
      <c r="BS7" s="75">
        <v>8.58</v>
      </c>
      <c r="BT7" s="75">
        <v>15.36</v>
      </c>
      <c r="BU7" s="75">
        <v>15.84</v>
      </c>
      <c r="BV7" s="75">
        <v>66.22</v>
      </c>
      <c r="BW7" s="75">
        <v>69.87</v>
      </c>
      <c r="BX7" s="75">
        <v>74.3</v>
      </c>
      <c r="BY7" s="75">
        <v>72.260000000000005</v>
      </c>
      <c r="BZ7" s="75">
        <v>71.84</v>
      </c>
      <c r="CA7" s="75">
        <v>74.17</v>
      </c>
      <c r="CB7" s="75">
        <v>1248.8699999999999</v>
      </c>
      <c r="CC7" s="75">
        <v>1295.25</v>
      </c>
      <c r="CD7" s="75">
        <v>2195.09</v>
      </c>
      <c r="CE7" s="75">
        <v>1219.54</v>
      </c>
      <c r="CF7" s="75">
        <v>1191.46</v>
      </c>
      <c r="CG7" s="75">
        <v>246.72</v>
      </c>
      <c r="CH7" s="75">
        <v>234.96</v>
      </c>
      <c r="CI7" s="75">
        <v>221.81</v>
      </c>
      <c r="CJ7" s="75">
        <v>230.02</v>
      </c>
      <c r="CK7" s="75">
        <v>228.47</v>
      </c>
      <c r="CL7" s="75">
        <v>218.56</v>
      </c>
      <c r="CM7" s="75">
        <v>18.420000000000002</v>
      </c>
      <c r="CN7" s="75">
        <v>18.420000000000002</v>
      </c>
      <c r="CO7" s="75">
        <v>21.05</v>
      </c>
      <c r="CP7" s="75">
        <v>20.53</v>
      </c>
      <c r="CQ7" s="75">
        <v>18.95</v>
      </c>
      <c r="CR7" s="75">
        <v>41.35</v>
      </c>
      <c r="CS7" s="75">
        <v>42.9</v>
      </c>
      <c r="CT7" s="75">
        <v>43.36</v>
      </c>
      <c r="CU7" s="75">
        <v>42.56</v>
      </c>
      <c r="CV7" s="75">
        <v>42.47</v>
      </c>
      <c r="CW7" s="75">
        <v>42.86</v>
      </c>
      <c r="CX7" s="75">
        <v>100</v>
      </c>
      <c r="CY7" s="75">
        <v>100</v>
      </c>
      <c r="CZ7" s="75">
        <v>100</v>
      </c>
      <c r="DA7" s="75">
        <v>100</v>
      </c>
      <c r="DB7" s="75">
        <v>100</v>
      </c>
      <c r="DC7" s="75">
        <v>82.9</v>
      </c>
      <c r="DD7" s="75">
        <v>83.5</v>
      </c>
      <c r="DE7" s="75">
        <v>83.06</v>
      </c>
      <c r="DF7" s="75">
        <v>83.32</v>
      </c>
      <c r="DG7" s="75">
        <v>83.75</v>
      </c>
      <c r="DH7" s="75">
        <v>84.2</v>
      </c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>
        <v>0</v>
      </c>
      <c r="EF7" s="75">
        <v>0</v>
      </c>
      <c r="EG7" s="75">
        <v>0</v>
      </c>
      <c r="EH7" s="75">
        <v>0</v>
      </c>
      <c r="EI7" s="75">
        <v>0</v>
      </c>
      <c r="EJ7" s="75">
        <v>7.0000000000000007e-002</v>
      </c>
      <c r="EK7" s="75">
        <v>9.e-002</v>
      </c>
      <c r="EL7" s="75">
        <v>9.e-002</v>
      </c>
      <c r="EM7" s="75">
        <v>0.13</v>
      </c>
      <c r="EN7" s="75">
        <v>0.36</v>
      </c>
      <c r="EO7" s="75">
        <v>0.28000000000000003</v>
      </c>
    </row>
    <row r="8" spans="1:145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</row>
    <row r="9" spans="1:145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5">
      <c r="A10" s="61" t="s">
        <v>31</v>
      </c>
      <c r="B10" s="67">
        <f>DATEVALUE($B7+12-B11&amp;"/1/"&amp;B12)</f>
        <v>46388</v>
      </c>
      <c r="C10" s="67">
        <f>DATEVALUE($B7+12-C11&amp;"/1/"&amp;C12)</f>
        <v>46753</v>
      </c>
      <c r="D10" s="67">
        <f>DATEVALUE($B7+12-D11&amp;"/1/"&amp;D12)</f>
        <v>47119</v>
      </c>
      <c r="E10" s="67">
        <f>DATEVALUE($B7+12-E11&amp;"/1/"&amp;E12)</f>
        <v>47484</v>
      </c>
      <c r="F10" s="68">
        <f>DATEVALUE($B7+12-F11&amp;"/1/"&amp;F12)</f>
        <v>47849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松崎　聖</cp:lastModifiedBy>
  <dcterms:created xsi:type="dcterms:W3CDTF">2020-12-04T02:52:19Z</dcterms:created>
  <dcterms:modified xsi:type="dcterms:W3CDTF">2024-10-01T00:46:22Z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2024-10-01T00:46:22Z</vt:filetime>
  </property>
</Properties>
</file>