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EuX5EKOtxK3uXhTgWou4zTqBUtPTIFZ2y1wDqQUxiHF0j3pyrcipONaoGKB2rpdiFZtGMrCF7a6eppspsP+g==" workbookSaltValue="jFGEMUNiqCP2/qbW9+P5V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<sst xmlns="http://schemas.openxmlformats.org/spreadsheetml/2006/main" xmlns:r="http://schemas.openxmlformats.org/officeDocument/2006/relationships" count="116" uniqueCount="116">
  <si>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</si>
  <si>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</si>
  <si>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</si>
  <si>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</si>
  <si>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</si>
  <si>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</si>
  <si>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</si>
  <si>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</si>
  <si>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</si>
  <si>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</si>
  <si>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</si>
  <si>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</si>
  <si>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</si>
  <si>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</si>
  <si>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</si>
  <si>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</si>
  <si>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</si>
  <si>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</si>
  <si>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</si>
  <si>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</si>
  <si>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</si>
  <si>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</si>
  <si>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</si>
  <si>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</si>
  <si>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</si>
  <si>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</si>
  <si>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</si>
  <si>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</si>
  <si>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</si>
  <si>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</si>
  <si>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</si>
  <si>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</si>
  <si>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</si>
  <si>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</si>
  <si>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</si>
  <si>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</si>
  <si>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</si>
  <si>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</si>
  <si>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</si>
  <si>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</si>
  <si>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</si>
  <si>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</si>
  <si>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</si>
  <si>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</si>
  <si>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</si>
  <si>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</si>
  <si>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</si>
  <si>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</si>
  <si>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</si>
  <si>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</si>
  <si>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</si>
  <si>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</si>
  <si>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</si>
  <si>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</si>
  <si>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</si>
  <si>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</si>
  <si>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</si>
  <si>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</si>
  <si>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</si>
  <si>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</si>
  <si>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</si>
  <si>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</si>
  <si>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</si>
  <si>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</si>
  <si>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</si>
  <si>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</si>
  <si>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</si>
  <si>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</si>
  <si>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</si>
  <si>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</si>
  <si>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</si>
  <si>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</si>
  <si>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</si>
  <si>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</si>
  <si>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</si>
  <si>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</si>
  <si>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</si>
  <si>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</si>
  <si>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</si>
  <si>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</si>
  <si>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</si>
  <si>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</si>
  <si>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</si>
  <si>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</si>
  <si>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</si>
  <si>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</si>
  <si>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</si>
  <si>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</si>
  <si>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</si>
  <si>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</si>
  <si>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</si>
  <si>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</si>
  <si>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</si>
  <si>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</si>
  <si>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</si>
  <si>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</si>
  <si>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</si>
  <si>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</si>
  <si>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</si>
  <si>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公共下水道</t>
  </si>
  <si>
    <t>Cc1</t>
  </si>
  <si>
    <t>非設置</t>
  </si>
  <si>
    <t>該当数値なし</t>
  </si>
  <si>
    <t>①減少傾向から増加に転じたが⑤経費回収率が減少したことからも、以前として厳しい経営状況である。前年度と比べて増加した主な要因は、消費税率の増に伴う料金収入の増である。
④年々企業債残高は減少しており、類似団体と比較しても低い数値となっている。
⑤前年度に比べて減少したが、類似団体を若干上回った。減少の主な要因は、汚水に係る地方債償還金の増によるものである。
⑥類似団体平均値を大きく上回っている。汚水処理費を抑え、類似団体平均値及び全国平均値に近づける必要がある。
⑦前年度に比べて減少し、類似団体平均値との差が拡大した。
⑧類似団体平均値と比べて高い水準にある。</t>
    <rPh sb="1" eb="3">
      <t>ゲンショウ</t>
    </rPh>
    <rPh sb="3" eb="5">
      <t>ケイコウ</t>
    </rPh>
    <rPh sb="47" eb="50">
      <t>ゼンネンド</t>
    </rPh>
    <rPh sb="51" eb="52">
      <t>クラ</t>
    </rPh>
    <rPh sb="54" eb="56">
      <t>ゾウカ</t>
    </rPh>
    <rPh sb="58" eb="59">
      <t>オモ</t>
    </rPh>
    <rPh sb="60" eb="62">
      <t>ヨウイン</t>
    </rPh>
    <rPh sb="64" eb="67">
      <t>ショウヒゼイ</t>
    </rPh>
    <rPh sb="67" eb="68">
      <t>リツ</t>
    </rPh>
    <rPh sb="69" eb="70">
      <t>ゾウ</t>
    </rPh>
    <rPh sb="71" eb="72">
      <t>トモナ</t>
    </rPh>
    <rPh sb="73" eb="75">
      <t>リョウキン</t>
    </rPh>
    <rPh sb="75" eb="77">
      <t>シュウニュウ</t>
    </rPh>
    <rPh sb="86" eb="88">
      <t>ネンネン</t>
    </rPh>
    <rPh sb="88" eb="90">
      <t>キギョウ</t>
    </rPh>
    <rPh sb="90" eb="91">
      <t>サイ</t>
    </rPh>
    <rPh sb="91" eb="93">
      <t>ザンダカ</t>
    </rPh>
    <rPh sb="94" eb="96">
      <t>ゲンショウ</t>
    </rPh>
    <rPh sb="101" eb="103">
      <t>ルイジ</t>
    </rPh>
    <rPh sb="103" eb="105">
      <t>ダンタイ</t>
    </rPh>
    <rPh sb="106" eb="108">
      <t>ヒカク</t>
    </rPh>
    <rPh sb="111" eb="112">
      <t>ヒク</t>
    </rPh>
    <rPh sb="113" eb="115">
      <t>スウチ</t>
    </rPh>
    <rPh sb="125" eb="128">
      <t>ゼンネンド</t>
    </rPh>
    <rPh sb="129" eb="130">
      <t>クラ</t>
    </rPh>
    <rPh sb="132" eb="134">
      <t>ゲンショウ</t>
    </rPh>
    <rPh sb="138" eb="140">
      <t>ルイジ</t>
    </rPh>
    <rPh sb="140" eb="142">
      <t>ダンタイ</t>
    </rPh>
    <rPh sb="143" eb="145">
      <t>ジャッカン</t>
    </rPh>
    <rPh sb="145" eb="147">
      <t>ウワマワ</t>
    </rPh>
    <rPh sb="150" eb="152">
      <t>ゲンショウ</t>
    </rPh>
    <rPh sb="153" eb="154">
      <t>オモ</t>
    </rPh>
    <rPh sb="155" eb="157">
      <t>ヨウイン</t>
    </rPh>
    <rPh sb="184" eb="186">
      <t>ルイジ</t>
    </rPh>
    <rPh sb="186" eb="188">
      <t>ダンタイ</t>
    </rPh>
    <rPh sb="188" eb="191">
      <t>ヘイキンチ</t>
    </rPh>
    <rPh sb="192" eb="193">
      <t>オオ</t>
    </rPh>
    <rPh sb="195" eb="197">
      <t>ウワマワ</t>
    </rPh>
    <rPh sb="202" eb="204">
      <t>オスイ</t>
    </rPh>
    <rPh sb="204" eb="206">
      <t>ショリ</t>
    </rPh>
    <rPh sb="206" eb="207">
      <t>ヒ</t>
    </rPh>
    <rPh sb="208" eb="209">
      <t>オサ</t>
    </rPh>
    <rPh sb="211" eb="213">
      <t>ルイジ</t>
    </rPh>
    <rPh sb="213" eb="215">
      <t>ダンタイ</t>
    </rPh>
    <rPh sb="215" eb="218">
      <t>ヘイキンチ</t>
    </rPh>
    <rPh sb="218" eb="219">
      <t>オヨ</t>
    </rPh>
    <rPh sb="220" eb="225">
      <t>ゼンコクヘイキンチ</t>
    </rPh>
    <rPh sb="226" eb="227">
      <t>チカ</t>
    </rPh>
    <rPh sb="230" eb="232">
      <t>ヒツヨウ</t>
    </rPh>
    <rPh sb="239" eb="242">
      <t>ゼンネンド</t>
    </rPh>
    <rPh sb="243" eb="244">
      <t>クラ</t>
    </rPh>
    <rPh sb="246" eb="248">
      <t>ゲンショウ</t>
    </rPh>
    <rPh sb="250" eb="252">
      <t>ルイジ</t>
    </rPh>
    <rPh sb="252" eb="254">
      <t>ダンタイ</t>
    </rPh>
    <rPh sb="254" eb="257">
      <t>ヘイキンチ</t>
    </rPh>
    <rPh sb="259" eb="260">
      <t>サ</t>
    </rPh>
    <rPh sb="261" eb="263">
      <t>カクダイ</t>
    </rPh>
    <rPh sb="269" eb="271">
      <t>ルイジ</t>
    </rPh>
    <rPh sb="271" eb="273">
      <t>ダンタイ</t>
    </rPh>
    <rPh sb="273" eb="276">
      <t>ヘイキンチ</t>
    </rPh>
    <rPh sb="277" eb="278">
      <t>クラ</t>
    </rPh>
    <rPh sb="280" eb="281">
      <t>タカ</t>
    </rPh>
    <rPh sb="282" eb="284">
      <t>スイジュン</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</si>
  <si>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</si>
  <si>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</si>
  <si>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</si>
  <si>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</si>
  <si>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</si>
  <si>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</si>
  <si>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</si>
  <si>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</si>
  <si>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</si>
  <si>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</si>
  <si>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③公共下水道事業の管渠更新は、法定耐用年数まで相当な期間があるため更新延長は無く0％となっているが、今後は計画的な更新が必要となってくる。</t>
  </si>
  <si>
    <t>　平成２６年度に策定した中標津町下水道経営戦略（中期ビジョン）に基づき経営を行っている。
　令和元年度の分析としては①収益的収支比率が改善したものの、改善の要因が外的要因（消費税率の改正）によるものだったことや、⑤経費回収率及び⑥汚水処理原価がどちらも悪化している現状から、公共下水道事業は以前として厳しい経営状況が続いていると言える。
　今後はさらなる経費削減を行ったうえで、料金改定を検討する必要がある。
　</t>
    <rPh sb="46" eb="48">
      <t>レイワ</t>
    </rPh>
    <rPh sb="48" eb="49">
      <t>モト</t>
    </rPh>
    <rPh sb="49" eb="51">
      <t>ネンド</t>
    </rPh>
    <rPh sb="52" eb="54">
      <t>ブンセキ</t>
    </rPh>
    <rPh sb="59" eb="62">
      <t>シュウエキテキ</t>
    </rPh>
    <rPh sb="62" eb="64">
      <t>シュウシ</t>
    </rPh>
    <rPh sb="64" eb="66">
      <t>ヒリツ</t>
    </rPh>
    <rPh sb="67" eb="69">
      <t>カイゼン</t>
    </rPh>
    <rPh sb="75" eb="77">
      <t>カイゼン</t>
    </rPh>
    <rPh sb="78" eb="80">
      <t>ヨウイン</t>
    </rPh>
    <rPh sb="107" eb="109">
      <t>ケイヒ</t>
    </rPh>
    <rPh sb="109" eb="111">
      <t>カイシュウ</t>
    </rPh>
    <rPh sb="111" eb="112">
      <t>リツ</t>
    </rPh>
    <rPh sb="112" eb="113">
      <t>オヨ</t>
    </rPh>
    <rPh sb="115" eb="117">
      <t>オスイ</t>
    </rPh>
    <rPh sb="117" eb="119">
      <t>ショリ</t>
    </rPh>
    <rPh sb="119" eb="121">
      <t>ゲンカ</t>
    </rPh>
    <rPh sb="126" eb="128">
      <t>アッカ</t>
    </rPh>
    <rPh sb="132" eb="134">
      <t>ゲンジョウ</t>
    </rPh>
    <rPh sb="137" eb="139">
      <t>コウキョウ</t>
    </rPh>
    <rPh sb="139" eb="142">
      <t>ゲスイドウ</t>
    </rPh>
    <rPh sb="142" eb="144">
      <t>ジギョウ</t>
    </rPh>
    <rPh sb="145" eb="147">
      <t>イゼン</t>
    </rPh>
    <rPh sb="153" eb="155">
      <t>ケイエイ</t>
    </rPh>
    <rPh sb="155" eb="157">
      <t>ジョウキョウ</t>
    </rPh>
    <rPh sb="158" eb="159">
      <t>ツヅ</t>
    </rPh>
    <rPh sb="164" eb="165">
      <t>イ</t>
    </rPh>
    <rPh sb="170" eb="172">
      <t>コンゴ</t>
    </rPh>
    <rPh sb="177" eb="179">
      <t>ケイヒ</t>
    </rPh>
    <rPh sb="179" eb="181">
      <t>サクゲン</t>
    </rPh>
    <rPh sb="182" eb="183">
      <t>オコナ</t>
    </rPh>
    <rPh sb="189" eb="191">
      <t>リョウキン</t>
    </rPh>
    <rPh sb="191" eb="193">
      <t>カイテイ</t>
    </rPh>
    <rPh sb="194" eb="196">
      <t>ケントウ</t>
    </rPh>
    <rPh sb="198" eb="200">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</si>
</sst>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0.71</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0.19</c:v>
                </c:pt>
                <c:pt idx="2">
                  <c:v>0.23</c:v>
                </c:pt>
                <c:pt idx="3">
                  <c:v>0.21</c:v>
                </c:pt>
                <c:pt idx="4">
                  <c:v>0.17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60.55</c:v>
                </c:pt>
                <c:pt idx="1">
                  <c:v>63.06</c:v>
                </c:pt>
                <c:pt idx="2">
                  <c:v>56.56</c:v>
                </c:pt>
                <c:pt idx="3">
                  <c:v>56.72</c:v>
                </c:pt>
                <c:pt idx="4">
                  <c:v>50.53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59.4</c:v>
                </c:pt>
                <c:pt idx="1">
                  <c:v>59.35</c:v>
                </c:pt>
                <c:pt idx="2">
                  <c:v>58.4</c:v>
                </c:pt>
                <c:pt idx="3">
                  <c:v>58</c:v>
                </c:pt>
                <c:pt idx="4">
                  <c:v>57.42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90.38</c:v>
                </c:pt>
                <c:pt idx="1">
                  <c:v>91.04</c:v>
                </c:pt>
                <c:pt idx="2">
                  <c:v>91.94</c:v>
                </c:pt>
                <c:pt idx="3">
                  <c:v>92.14</c:v>
                </c:pt>
                <c:pt idx="4">
                  <c:v>92.4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89.81</c:v>
                </c:pt>
                <c:pt idx="1">
                  <c:v>89.88</c:v>
                </c:pt>
                <c:pt idx="2">
                  <c:v>89.68</c:v>
                </c:pt>
                <c:pt idx="3">
                  <c:v>89.79</c:v>
                </c:pt>
                <c:pt idx="4">
                  <c:v>90.42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85.3</c:v>
                </c:pt>
                <c:pt idx="1">
                  <c:v>81.77</c:v>
                </c:pt>
                <c:pt idx="2">
                  <c:v>78.61</c:v>
                </c:pt>
                <c:pt idx="3">
                  <c:v>77.81</c:v>
                </c:pt>
                <c:pt idx="4">
                  <c:v>78.97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866.01</c:v>
                </c:pt>
                <c:pt idx="1">
                  <c:v>828.41</c:v>
                </c:pt>
                <c:pt idx="2">
                  <c:v>756.99</c:v>
                </c:pt>
                <c:pt idx="3">
                  <c:v>715.49</c:v>
                </c:pt>
                <c:pt idx="4">
                  <c:v>660.22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862.87</c:v>
                </c:pt>
                <c:pt idx="1">
                  <c:v>716.96</c:v>
                </c:pt>
                <c:pt idx="2">
                  <c:v>799.11</c:v>
                </c:pt>
                <c:pt idx="3">
                  <c:v>768.62</c:v>
                </c:pt>
                <c:pt idx="4">
                  <c:v>789.44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81.97</c:v>
                </c:pt>
                <c:pt idx="1">
                  <c:v>77.83</c:v>
                </c:pt>
                <c:pt idx="2">
                  <c:v>86.4</c:v>
                </c:pt>
                <c:pt idx="3">
                  <c:v>89.33</c:v>
                </c:pt>
                <c:pt idx="4">
                  <c:v>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85.39</c:v>
                </c:pt>
                <c:pt idx="1">
                  <c:v>88.09</c:v>
                </c:pt>
                <c:pt idx="2">
                  <c:v>87.69</c:v>
                </c:pt>
                <c:pt idx="3">
                  <c:v>88.06</c:v>
                </c:pt>
                <c:pt idx="4">
                  <c:v>87.29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239.35</c:v>
                </c:pt>
                <c:pt idx="1">
                  <c:v>251.25</c:v>
                </c:pt>
                <c:pt idx="2">
                  <c:v>229.93</c:v>
                </c:pt>
                <c:pt idx="3">
                  <c:v>223.34</c:v>
                </c:pt>
                <c:pt idx="4">
                  <c:v>231.05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188.79</c:v>
                </c:pt>
                <c:pt idx="1">
                  <c:v>181.8</c:v>
                </c:pt>
                <c:pt idx="2">
                  <c:v>180.07</c:v>
                </c:pt>
                <c:pt idx="3">
                  <c:v>179.32</c:v>
                </c:pt>
                <c:pt idx="4">
                  <c:v>176.67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1" t="str">
        <f>データ!$M$6</f>
        <v>非設置</v>
      </c>
      <c r="AE8" s="21"/>
      <c r="AF8" s="21"/>
      <c r="AG8" s="21"/>
      <c r="AH8" s="21"/>
      <c r="AI8" s="21"/>
      <c r="AJ8" s="21"/>
      <c r="AK8" s="3"/>
      <c r="AL8" s="22">
        <f>データ!S6</f>
        <v>23392</v>
      </c>
      <c r="AM8" s="22"/>
      <c r="AN8" s="22"/>
      <c r="AO8" s="22"/>
      <c r="AP8" s="22"/>
      <c r="AQ8" s="22"/>
      <c r="AR8" s="22"/>
      <c r="AS8" s="22"/>
      <c r="AT8" s="7">
        <f>データ!T6</f>
        <v>684.87</v>
      </c>
      <c r="AU8" s="7"/>
      <c r="AV8" s="7"/>
      <c r="AW8" s="7"/>
      <c r="AX8" s="7"/>
      <c r="AY8" s="7"/>
      <c r="AZ8" s="7"/>
      <c r="BA8" s="7"/>
      <c r="BB8" s="7">
        <f>データ!U6</f>
        <v>34.159999999999997</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82.31</v>
      </c>
      <c r="Q10" s="7"/>
      <c r="R10" s="7"/>
      <c r="S10" s="7"/>
      <c r="T10" s="7"/>
      <c r="U10" s="7"/>
      <c r="V10" s="7"/>
      <c r="W10" s="7">
        <f>データ!Q6</f>
        <v>68.81</v>
      </c>
      <c r="X10" s="7"/>
      <c r="Y10" s="7"/>
      <c r="Z10" s="7"/>
      <c r="AA10" s="7"/>
      <c r="AB10" s="7"/>
      <c r="AC10" s="7"/>
      <c r="AD10" s="22">
        <f>データ!R6</f>
        <v>3806</v>
      </c>
      <c r="AE10" s="22"/>
      <c r="AF10" s="22"/>
      <c r="AG10" s="22"/>
      <c r="AH10" s="22"/>
      <c r="AI10" s="22"/>
      <c r="AJ10" s="22"/>
      <c r="AK10" s="2"/>
      <c r="AL10" s="22">
        <f>データ!V6</f>
        <v>19007</v>
      </c>
      <c r="AM10" s="22"/>
      <c r="AN10" s="22"/>
      <c r="AO10" s="22"/>
      <c r="AP10" s="22"/>
      <c r="AQ10" s="22"/>
      <c r="AR10" s="22"/>
      <c r="AS10" s="22"/>
      <c r="AT10" s="7">
        <f>データ!W6</f>
        <v>7.6</v>
      </c>
      <c r="AU10" s="7"/>
      <c r="AV10" s="7"/>
      <c r="AW10" s="7"/>
      <c r="AX10" s="7"/>
      <c r="AY10" s="7"/>
      <c r="AZ10" s="7"/>
      <c r="BA10" s="7"/>
      <c r="BB10" s="7">
        <f>データ!X6</f>
        <v>2500.92</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103</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【682.51】</v>
      </c>
      <c r="I86" s="12" t="str">
        <f>データ!CA6</f>
        <v>【100.34】</v>
      </c>
      <c r="J86" s="12" t="str">
        <f>データ!CL6</f>
        <v>【136.15】</v>
      </c>
      <c r="K86" s="12" t="str">
        <f>データ!CW6</f>
        <v>【59.64】</v>
      </c>
      <c r="L86" s="12" t="str">
        <f>データ!DH6</f>
        <v>【95.35】</v>
      </c>
      <c r="M86" s="12" t="s">
        <v>38</v>
      </c>
      <c r="N86" s="12" t="s">
        <v>38</v>
      </c>
      <c r="O86" s="12" t="str">
        <f>データ!EO6</f>
        <v>【0.22】</v>
      </c>
    </row>
  </sheetData>
  <sheetProtection algorithmName="SHA-512" hashValue="CNV5wYu5Wf8bETM2n4E6zlTXY8XMUNnFjizsTKq41LzqsYBPXUb2ypPmS0iRFkYQJH3HLmT09jfuKQhbG4Xddg==" saltValue="Mw3Ot5zo+D3IVuxBfGLV0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16926</v>
      </c>
      <c r="D6" s="65">
        <f t="shared" si="1"/>
        <v>47</v>
      </c>
      <c r="E6" s="65">
        <f t="shared" si="1"/>
        <v>17</v>
      </c>
      <c r="F6" s="65">
        <f t="shared" si="1"/>
        <v>1</v>
      </c>
      <c r="G6" s="65">
        <f t="shared" si="1"/>
        <v>0</v>
      </c>
      <c r="H6" s="65" t="str">
        <f t="shared" si="1"/>
        <v>北海道　中標津町</v>
      </c>
      <c r="I6" s="65" t="str">
        <f t="shared" si="1"/>
        <v>法非適用</v>
      </c>
      <c r="J6" s="65" t="str">
        <f t="shared" si="1"/>
        <v>下水道事業</v>
      </c>
      <c r="K6" s="65" t="str">
        <f t="shared" si="1"/>
        <v>公共下水道</v>
      </c>
      <c r="L6" s="65" t="str">
        <f t="shared" si="1"/>
        <v>Cc1</v>
      </c>
      <c r="M6" s="65" t="str">
        <f t="shared" si="1"/>
        <v>非設置</v>
      </c>
      <c r="N6" s="74" t="str">
        <f t="shared" si="1"/>
        <v>-</v>
      </c>
      <c r="O6" s="74" t="str">
        <f t="shared" si="1"/>
        <v>該当数値なし</v>
      </c>
      <c r="P6" s="74">
        <f t="shared" si="1"/>
        <v>82.31</v>
      </c>
      <c r="Q6" s="74">
        <f t="shared" si="1"/>
        <v>68.81</v>
      </c>
      <c r="R6" s="74">
        <f t="shared" si="1"/>
        <v>3806</v>
      </c>
      <c r="S6" s="74">
        <f t="shared" si="1"/>
        <v>23392</v>
      </c>
      <c r="T6" s="74">
        <f t="shared" si="1"/>
        <v>684.87</v>
      </c>
      <c r="U6" s="74">
        <f t="shared" si="1"/>
        <v>34.159999999999997</v>
      </c>
      <c r="V6" s="74">
        <f t="shared" si="1"/>
        <v>19007</v>
      </c>
      <c r="W6" s="74">
        <f t="shared" si="1"/>
        <v>7.6</v>
      </c>
      <c r="X6" s="74">
        <f t="shared" si="1"/>
        <v>2500.92</v>
      </c>
      <c r="Y6" s="82">
        <f t="shared" ref="Y6:AH6" si="2">IF(Y7="",NA(),Y7)</f>
        <v>85.3</v>
      </c>
      <c r="Z6" s="82">
        <f t="shared" si="2"/>
        <v>81.77</v>
      </c>
      <c r="AA6" s="82">
        <f t="shared" si="2"/>
        <v>78.61</v>
      </c>
      <c r="AB6" s="82">
        <f t="shared" si="2"/>
        <v>77.81</v>
      </c>
      <c r="AC6" s="82">
        <f t="shared" si="2"/>
        <v>78.97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866.01</v>
      </c>
      <c r="BG6" s="82">
        <f t="shared" si="5"/>
        <v>828.41</v>
      </c>
      <c r="BH6" s="82">
        <f t="shared" si="5"/>
        <v>756.99</v>
      </c>
      <c r="BI6" s="82">
        <f t="shared" si="5"/>
        <v>715.49</v>
      </c>
      <c r="BJ6" s="82">
        <f t="shared" si="5"/>
        <v>660.22</v>
      </c>
      <c r="BK6" s="82">
        <f t="shared" si="5"/>
        <v>862.87</v>
      </c>
      <c r="BL6" s="82">
        <f t="shared" si="5"/>
        <v>716.96</v>
      </c>
      <c r="BM6" s="82">
        <f t="shared" si="5"/>
        <v>799.11</v>
      </c>
      <c r="BN6" s="82">
        <f t="shared" si="5"/>
        <v>768.62</v>
      </c>
      <c r="BO6" s="82">
        <f t="shared" si="5"/>
        <v>789.44</v>
      </c>
      <c r="BP6" s="74" t="str">
        <f>IF(BP7="","",IF(BP7="-","【-】","【"&amp;SUBSTITUTE(TEXT(BP7,"#,##0.00"),"-","△")&amp;"】"))</f>
        <v>【682.51】</v>
      </c>
      <c r="BQ6" s="82">
        <f t="shared" ref="BQ6:BZ6" si="6">IF(BQ7="",NA(),BQ7)</f>
        <v>81.97</v>
      </c>
      <c r="BR6" s="82">
        <f t="shared" si="6"/>
        <v>77.83</v>
      </c>
      <c r="BS6" s="82">
        <f t="shared" si="6"/>
        <v>86.4</v>
      </c>
      <c r="BT6" s="82">
        <f t="shared" si="6"/>
        <v>89.33</v>
      </c>
      <c r="BU6" s="82">
        <f t="shared" si="6"/>
        <v>87.5</v>
      </c>
      <c r="BV6" s="82">
        <f t="shared" si="6"/>
        <v>85.39</v>
      </c>
      <c r="BW6" s="82">
        <f t="shared" si="6"/>
        <v>88.09</v>
      </c>
      <c r="BX6" s="82">
        <f t="shared" si="6"/>
        <v>87.69</v>
      </c>
      <c r="BY6" s="82">
        <f t="shared" si="6"/>
        <v>88.06</v>
      </c>
      <c r="BZ6" s="82">
        <f t="shared" si="6"/>
        <v>87.29</v>
      </c>
      <c r="CA6" s="74" t="str">
        <f>IF(CA7="","",IF(CA7="-","【-】","【"&amp;SUBSTITUTE(TEXT(CA7,"#,##0.00"),"-","△")&amp;"】"))</f>
        <v>【100.34】</v>
      </c>
      <c r="CB6" s="82">
        <f t="shared" ref="CB6:CK6" si="7">IF(CB7="",NA(),CB7)</f>
        <v>239.35</v>
      </c>
      <c r="CC6" s="82">
        <f t="shared" si="7"/>
        <v>251.25</v>
      </c>
      <c r="CD6" s="82">
        <f t="shared" si="7"/>
        <v>229.93</v>
      </c>
      <c r="CE6" s="82">
        <f t="shared" si="7"/>
        <v>223.34</v>
      </c>
      <c r="CF6" s="82">
        <f t="shared" si="7"/>
        <v>231.05</v>
      </c>
      <c r="CG6" s="82">
        <f t="shared" si="7"/>
        <v>188.79</v>
      </c>
      <c r="CH6" s="82">
        <f t="shared" si="7"/>
        <v>181.8</v>
      </c>
      <c r="CI6" s="82">
        <f t="shared" si="7"/>
        <v>180.07</v>
      </c>
      <c r="CJ6" s="82">
        <f t="shared" si="7"/>
        <v>179.32</v>
      </c>
      <c r="CK6" s="82">
        <f t="shared" si="7"/>
        <v>176.67</v>
      </c>
      <c r="CL6" s="74" t="str">
        <f>IF(CL7="","",IF(CL7="-","【-】","【"&amp;SUBSTITUTE(TEXT(CL7,"#,##0.00"),"-","△")&amp;"】"))</f>
        <v>【136.15】</v>
      </c>
      <c r="CM6" s="82">
        <f t="shared" ref="CM6:CV6" si="8">IF(CM7="",NA(),CM7)</f>
        <v>60.55</v>
      </c>
      <c r="CN6" s="82">
        <f t="shared" si="8"/>
        <v>63.06</v>
      </c>
      <c r="CO6" s="82">
        <f t="shared" si="8"/>
        <v>56.56</v>
      </c>
      <c r="CP6" s="82">
        <f t="shared" si="8"/>
        <v>56.72</v>
      </c>
      <c r="CQ6" s="82">
        <f t="shared" si="8"/>
        <v>50.53</v>
      </c>
      <c r="CR6" s="82">
        <f t="shared" si="8"/>
        <v>59.4</v>
      </c>
      <c r="CS6" s="82">
        <f t="shared" si="8"/>
        <v>59.35</v>
      </c>
      <c r="CT6" s="82">
        <f t="shared" si="8"/>
        <v>58.4</v>
      </c>
      <c r="CU6" s="82">
        <f t="shared" si="8"/>
        <v>58</v>
      </c>
      <c r="CV6" s="82">
        <f t="shared" si="8"/>
        <v>57.42</v>
      </c>
      <c r="CW6" s="74" t="str">
        <f>IF(CW7="","",IF(CW7="-","【-】","【"&amp;SUBSTITUTE(TEXT(CW7,"#,##0.00"),"-","△")&amp;"】"))</f>
        <v>【59.64】</v>
      </c>
      <c r="CX6" s="82">
        <f t="shared" ref="CX6:DG6" si="9">IF(CX7="",NA(),CX7)</f>
        <v>90.38</v>
      </c>
      <c r="CY6" s="82">
        <f t="shared" si="9"/>
        <v>91.04</v>
      </c>
      <c r="CZ6" s="82">
        <f t="shared" si="9"/>
        <v>91.94</v>
      </c>
      <c r="DA6" s="82">
        <f t="shared" si="9"/>
        <v>92.14</v>
      </c>
      <c r="DB6" s="82">
        <f t="shared" si="9"/>
        <v>92.4</v>
      </c>
      <c r="DC6" s="82">
        <f t="shared" si="9"/>
        <v>89.81</v>
      </c>
      <c r="DD6" s="82">
        <f t="shared" si="9"/>
        <v>89.88</v>
      </c>
      <c r="DE6" s="82">
        <f t="shared" si="9"/>
        <v>89.68</v>
      </c>
      <c r="DF6" s="82">
        <f t="shared" si="9"/>
        <v>89.79</v>
      </c>
      <c r="DG6" s="82">
        <f t="shared" si="9"/>
        <v>90.42</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82">
        <f t="shared" ref="EE6:EN6" si="12">IF(EE7="",NA(),EE7)</f>
        <v>0.71</v>
      </c>
      <c r="EF6" s="74">
        <f t="shared" si="12"/>
        <v>0</v>
      </c>
      <c r="EG6" s="74">
        <f t="shared" si="12"/>
        <v>0</v>
      </c>
      <c r="EH6" s="74">
        <f t="shared" si="12"/>
        <v>0</v>
      </c>
      <c r="EI6" s="74">
        <f t="shared" si="12"/>
        <v>0</v>
      </c>
      <c r="EJ6" s="82">
        <f t="shared" si="12"/>
        <v>9.e-002</v>
      </c>
      <c r="EK6" s="82">
        <f t="shared" si="12"/>
        <v>0.19</v>
      </c>
      <c r="EL6" s="82">
        <f t="shared" si="12"/>
        <v>0.23</v>
      </c>
      <c r="EM6" s="82">
        <f t="shared" si="12"/>
        <v>0.21</v>
      </c>
      <c r="EN6" s="82">
        <f t="shared" si="12"/>
        <v>0.17</v>
      </c>
      <c r="EO6" s="74" t="str">
        <f>IF(EO7="","",IF(EO7="-","【-】","【"&amp;SUBSTITUTE(TEXT(EO7,"#,##0.00"),"-","△")&amp;"】"))</f>
        <v>【0.22】</v>
      </c>
    </row>
    <row r="7" spans="1:145" s="59" customFormat="1">
      <c r="A7" s="60"/>
      <c r="B7" s="66">
        <v>2019</v>
      </c>
      <c r="C7" s="66">
        <v>16926</v>
      </c>
      <c r="D7" s="66">
        <v>47</v>
      </c>
      <c r="E7" s="66">
        <v>17</v>
      </c>
      <c r="F7" s="66">
        <v>1</v>
      </c>
      <c r="G7" s="66">
        <v>0</v>
      </c>
      <c r="H7" s="66" t="s">
        <v>96</v>
      </c>
      <c r="I7" s="66" t="s">
        <v>97</v>
      </c>
      <c r="J7" s="66" t="s">
        <v>98</v>
      </c>
      <c r="K7" s="66" t="s">
        <v>99</v>
      </c>
      <c r="L7" s="66" t="s">
        <v>100</v>
      </c>
      <c r="M7" s="66" t="s">
        <v>101</v>
      </c>
      <c r="N7" s="75" t="s">
        <v>38</v>
      </c>
      <c r="O7" s="75" t="s">
        <v>102</v>
      </c>
      <c r="P7" s="75">
        <v>82.31</v>
      </c>
      <c r="Q7" s="75">
        <v>68.81</v>
      </c>
      <c r="R7" s="75">
        <v>3806</v>
      </c>
      <c r="S7" s="75">
        <v>23392</v>
      </c>
      <c r="T7" s="75">
        <v>684.87</v>
      </c>
      <c r="U7" s="75">
        <v>34.159999999999997</v>
      </c>
      <c r="V7" s="75">
        <v>19007</v>
      </c>
      <c r="W7" s="75">
        <v>7.6</v>
      </c>
      <c r="X7" s="75">
        <v>2500.92</v>
      </c>
      <c r="Y7" s="75">
        <v>85.3</v>
      </c>
      <c r="Z7" s="75">
        <v>81.77</v>
      </c>
      <c r="AA7" s="75">
        <v>78.61</v>
      </c>
      <c r="AB7" s="75">
        <v>77.81</v>
      </c>
      <c r="AC7" s="75">
        <v>78.97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866.01</v>
      </c>
      <c r="BG7" s="75">
        <v>828.41</v>
      </c>
      <c r="BH7" s="75">
        <v>756.99</v>
      </c>
      <c r="BI7" s="75">
        <v>715.49</v>
      </c>
      <c r="BJ7" s="75">
        <v>660.22</v>
      </c>
      <c r="BK7" s="75">
        <v>862.87</v>
      </c>
      <c r="BL7" s="75">
        <v>716.96</v>
      </c>
      <c r="BM7" s="75">
        <v>799.11</v>
      </c>
      <c r="BN7" s="75">
        <v>768.62</v>
      </c>
      <c r="BO7" s="75">
        <v>789.44</v>
      </c>
      <c r="BP7" s="75">
        <v>682.51</v>
      </c>
      <c r="BQ7" s="75">
        <v>81.97</v>
      </c>
      <c r="BR7" s="75">
        <v>77.83</v>
      </c>
      <c r="BS7" s="75">
        <v>86.4</v>
      </c>
      <c r="BT7" s="75">
        <v>89.33</v>
      </c>
      <c r="BU7" s="75">
        <v>87.5</v>
      </c>
      <c r="BV7" s="75">
        <v>85.39</v>
      </c>
      <c r="BW7" s="75">
        <v>88.09</v>
      </c>
      <c r="BX7" s="75">
        <v>87.69</v>
      </c>
      <c r="BY7" s="75">
        <v>88.06</v>
      </c>
      <c r="BZ7" s="75">
        <v>87.29</v>
      </c>
      <c r="CA7" s="75">
        <v>100.34</v>
      </c>
      <c r="CB7" s="75">
        <v>239.35</v>
      </c>
      <c r="CC7" s="75">
        <v>251.25</v>
      </c>
      <c r="CD7" s="75">
        <v>229.93</v>
      </c>
      <c r="CE7" s="75">
        <v>223.34</v>
      </c>
      <c r="CF7" s="75">
        <v>231.05</v>
      </c>
      <c r="CG7" s="75">
        <v>188.79</v>
      </c>
      <c r="CH7" s="75">
        <v>181.8</v>
      </c>
      <c r="CI7" s="75">
        <v>180.07</v>
      </c>
      <c r="CJ7" s="75">
        <v>179.32</v>
      </c>
      <c r="CK7" s="75">
        <v>176.67</v>
      </c>
      <c r="CL7" s="75">
        <v>136.15</v>
      </c>
      <c r="CM7" s="75">
        <v>60.55</v>
      </c>
      <c r="CN7" s="75">
        <v>63.06</v>
      </c>
      <c r="CO7" s="75">
        <v>56.56</v>
      </c>
      <c r="CP7" s="75">
        <v>56.72</v>
      </c>
      <c r="CQ7" s="75">
        <v>50.53</v>
      </c>
      <c r="CR7" s="75">
        <v>59.4</v>
      </c>
      <c r="CS7" s="75">
        <v>59.35</v>
      </c>
      <c r="CT7" s="75">
        <v>58.4</v>
      </c>
      <c r="CU7" s="75">
        <v>58</v>
      </c>
      <c r="CV7" s="75">
        <v>57.42</v>
      </c>
      <c r="CW7" s="75">
        <v>59.64</v>
      </c>
      <c r="CX7" s="75">
        <v>90.38</v>
      </c>
      <c r="CY7" s="75">
        <v>91.04</v>
      </c>
      <c r="CZ7" s="75">
        <v>91.94</v>
      </c>
      <c r="DA7" s="75">
        <v>92.14</v>
      </c>
      <c r="DB7" s="75">
        <v>92.4</v>
      </c>
      <c r="DC7" s="75">
        <v>89.81</v>
      </c>
      <c r="DD7" s="75">
        <v>89.88</v>
      </c>
      <c r="DE7" s="75">
        <v>89.68</v>
      </c>
      <c r="DF7" s="75">
        <v>89.79</v>
      </c>
      <c r="DG7" s="75">
        <v>90.42</v>
      </c>
      <c r="DH7" s="75">
        <v>95.35</v>
      </c>
      <c r="DI7" s="75"/>
      <c r="DJ7" s="75"/>
      <c r="DK7" s="75"/>
      <c r="DL7" s="75"/>
      <c r="DM7" s="75"/>
      <c r="DN7" s="75"/>
      <c r="DO7" s="75"/>
      <c r="DP7" s="75"/>
      <c r="DQ7" s="75"/>
      <c r="DR7" s="75"/>
      <c r="DS7" s="75"/>
      <c r="DT7" s="75"/>
      <c r="DU7" s="75"/>
      <c r="DV7" s="75"/>
      <c r="DW7" s="75"/>
      <c r="DX7" s="75"/>
      <c r="DY7" s="75"/>
      <c r="DZ7" s="75"/>
      <c r="EA7" s="75"/>
      <c r="EB7" s="75"/>
      <c r="EC7" s="75"/>
      <c r="ED7" s="75"/>
      <c r="EE7" s="75">
        <v>0.71</v>
      </c>
      <c r="EF7" s="75">
        <v>0</v>
      </c>
      <c r="EG7" s="75">
        <v>0</v>
      </c>
      <c r="EH7" s="75">
        <v>0</v>
      </c>
      <c r="EI7" s="75">
        <v>0</v>
      </c>
      <c r="EJ7" s="75">
        <v>9.e-002</v>
      </c>
      <c r="EK7" s="75">
        <v>0.19</v>
      </c>
      <c r="EL7" s="75">
        <v>0.23</v>
      </c>
      <c r="EM7" s="75">
        <v>0.21</v>
      </c>
      <c r="EN7" s="75">
        <v>0.17</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2021-01-19T23:49:20Z</cp:lastPrinted>
  <dcterms:created xsi:type="dcterms:W3CDTF">2020-12-04T02:42:02Z</dcterms:created>
  <dcterms:modified xsi:type="dcterms:W3CDTF">2024-10-01T00:46:09Z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2024-10-01T00:46:09Z</vt:filetime>
  </property>
</Properties>
</file>