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dfiPaytee6bvOPCiVvQgYtWcHQpE1zndJn2Pzsq0qK8NymhG+KkPRBNVxRDtYB1KCjW5wKTjEHO8efIzAN0dA==" workbookSaltValue="5Be6wotec+JDnL7bNm/Vz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<sst xmlns="http://schemas.openxmlformats.org/spreadsheetml/2006/main" xmlns:r="http://schemas.openxmlformats.org/officeDocument/2006/relationships" count="112" uniqueCount="112">
  <si>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</si>
  <si>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</si>
  <si>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</si>
  <si>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</si>
  <si>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</si>
  <si>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</si>
  <si>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</si>
  <si>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</si>
  <si>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</si>
  <si>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</si>
  <si>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</si>
  <si>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</si>
  <si>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</si>
  <si>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</si>
  <si>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</si>
  <si>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</si>
  <si>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</si>
  <si>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</si>
  <si>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</si>
  <si>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</si>
  <si>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</si>
  <si>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</si>
  <si>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</si>
  <si>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</si>
  <si>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</si>
  <si>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</si>
  <si>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</si>
  <si>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</si>
  <si>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</si>
  <si>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</si>
  <si>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</si>
  <si>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</si>
  <si>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</si>
  <si>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</si>
  <si>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</si>
  <si>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</si>
  <si>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</si>
  <si>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</si>
  <si>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</si>
  <si>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</si>
  <si>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</si>
  <si>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</si>
  <si>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</si>
  <si>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</si>
  <si>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</si>
  <si>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</si>
  <si>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</si>
  <si>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</si>
  <si>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</si>
  <si>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</si>
  <si>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</si>
  <si>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</si>
  <si>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</si>
  <si>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</si>
  <si>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</si>
  <si>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</si>
  <si>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</si>
  <si>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</si>
  <si>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</si>
  <si>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</si>
  <si>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</si>
  <si>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</si>
  <si>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</si>
  <si>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</si>
  <si>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</si>
  <si>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</si>
  <si>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</si>
  <si>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</si>
  <si>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</si>
  <si>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</si>
  <si>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</si>
  <si>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</si>
  <si>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</si>
  <si>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</si>
  <si>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</si>
  <si>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</si>
  <si>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</si>
  <si>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</si>
  <si>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</si>
  <si>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</si>
  <si>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</si>
  <si>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</si>
  <si>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</si>
  <si>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</si>
  <si>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</si>
  <si>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</si>
  <si>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</si>
  <si>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</si>
  <si>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</si>
  <si>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</si>
  <si>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</si>
  <si>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</si>
  <si>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①経常収支比率は100％以上であるが、近年、建設改良費の増加により減価償却費が年々増加しており、近く100％を下回ることが予想される。100％を下回らないような投資計画が必要。
②累積欠損金は発生していない
③流動比率は100％を上回っており、債務に対して支払能力があるといえる。
④企業債残高の圧縮のため内部留保資金を活用し、企業債借入を一部事業のみとしたため、比率は減少しており改善傾向にある。
⑤令和元年度は料金回収率が100％を下回ったことから、100％を上回るよう更なる費用対効果を発揮した更新と収益確保が必要となる。
⑥給水原価は類似団体及び全国平均値を上回っており、投資の効率化や維持管理費の削減に取り組む必要がある。
⑦施設利用率については、類似団体及び全国平均値を上回っており適切に利用できていると言える。
⑧有収率の改善のため、令和元年度から漏水調査を行い、漏水箇所の修繕を行っている。調査は全区域を対象に、3か年で実施する計画。今後も改善が期待できる。</t>
    <rPh sb="1" eb="3">
      <t>ケイジョウ</t>
    </rPh>
    <rPh sb="3" eb="5">
      <t>シュウシ</t>
    </rPh>
    <rPh sb="5" eb="7">
      <t>ヒリツ</t>
    </rPh>
    <rPh sb="12" eb="14">
      <t>イジョウ</t>
    </rPh>
    <rPh sb="19" eb="21">
      <t>キンネン</t>
    </rPh>
    <rPh sb="22" eb="24">
      <t>ケンセツ</t>
    </rPh>
    <rPh sb="24" eb="26">
      <t>カイリョウ</t>
    </rPh>
    <rPh sb="26" eb="27">
      <t>ヒ</t>
    </rPh>
    <rPh sb="28" eb="30">
      <t>ゾウカ</t>
    </rPh>
    <rPh sb="33" eb="35">
      <t>ゲンカ</t>
    </rPh>
    <rPh sb="35" eb="37">
      <t>ショウキャク</t>
    </rPh>
    <rPh sb="37" eb="38">
      <t>ヒ</t>
    </rPh>
    <rPh sb="39" eb="41">
      <t>ネンネン</t>
    </rPh>
    <rPh sb="41" eb="43">
      <t>ゾウカ</t>
    </rPh>
    <rPh sb="48" eb="49">
      <t>チカ</t>
    </rPh>
    <rPh sb="55" eb="57">
      <t>シタマワ</t>
    </rPh>
    <rPh sb="61" eb="63">
      <t>ヨソウ</t>
    </rPh>
    <rPh sb="80" eb="82">
      <t>トウシ</t>
    </rPh>
    <rPh sb="91" eb="93">
      <t>ルイセキ</t>
    </rPh>
    <rPh sb="93" eb="95">
      <t>ケッソン</t>
    </rPh>
    <rPh sb="95" eb="96">
      <t>キン</t>
    </rPh>
    <rPh sb="97" eb="99">
      <t>ハッセイ</t>
    </rPh>
    <rPh sb="107" eb="109">
      <t>リュウドウ</t>
    </rPh>
    <rPh sb="109" eb="111">
      <t>ヒリツ</t>
    </rPh>
    <rPh sb="117" eb="119">
      <t>ウワマワ</t>
    </rPh>
    <rPh sb="124" eb="126">
      <t>サイム</t>
    </rPh>
    <rPh sb="127" eb="128">
      <t>タイ</t>
    </rPh>
    <rPh sb="130" eb="132">
      <t>シハラ</t>
    </rPh>
    <rPh sb="132" eb="134">
      <t>ノウリョク</t>
    </rPh>
    <rPh sb="156" eb="158">
      <t>ナイブ</t>
    </rPh>
    <rPh sb="158" eb="160">
      <t>リュウホ</t>
    </rPh>
    <rPh sb="160" eb="162">
      <t>シキン</t>
    </rPh>
    <rPh sb="163" eb="165">
      <t>カツヨウ</t>
    </rPh>
    <rPh sb="188" eb="190">
      <t>ゲンショウ</t>
    </rPh>
    <rPh sb="194" eb="196">
      <t>カイゼン</t>
    </rPh>
    <rPh sb="196" eb="198">
      <t>ケイコウ</t>
    </rPh>
    <rPh sb="205" eb="207">
      <t>レ</t>
    </rPh>
    <rPh sb="207" eb="209">
      <t>ガンネン</t>
    </rPh>
    <rPh sb="209" eb="210">
      <t>ド</t>
    </rPh>
    <rPh sb="211" eb="213">
      <t>リョウキン</t>
    </rPh>
    <rPh sb="213" eb="215">
      <t>カイシュウ</t>
    </rPh>
    <rPh sb="215" eb="216">
      <t>リツ</t>
    </rPh>
    <rPh sb="236" eb="238">
      <t>ウワマワ</t>
    </rPh>
    <rPh sb="241" eb="242">
      <t>サラ</t>
    </rPh>
    <rPh sb="244" eb="249">
      <t>ヒヨウタイコウカ</t>
    </rPh>
    <rPh sb="250" eb="252">
      <t>ハッキ</t>
    </rPh>
    <rPh sb="254" eb="256">
      <t>コウシン</t>
    </rPh>
    <rPh sb="257" eb="259">
      <t>シュウエキ</t>
    </rPh>
    <rPh sb="259" eb="261">
      <t>カクホ</t>
    </rPh>
    <rPh sb="262" eb="264">
      <t>ヒツヨウ</t>
    </rPh>
    <rPh sb="271" eb="273">
      <t>キュウスイ</t>
    </rPh>
    <rPh sb="273" eb="275">
      <t>ゲンカ</t>
    </rPh>
    <rPh sb="276" eb="278">
      <t>ルイジ</t>
    </rPh>
    <rPh sb="278" eb="280">
      <t>ダンタイ</t>
    </rPh>
    <rPh sb="280" eb="281">
      <t>オヨ</t>
    </rPh>
    <rPh sb="282" eb="284">
      <t>ゼンコク</t>
    </rPh>
    <rPh sb="284" eb="287">
      <t>ヘイキンチ</t>
    </rPh>
    <rPh sb="288" eb="290">
      <t>ウワマワ</t>
    </rPh>
    <rPh sb="295" eb="297">
      <t>トウシ</t>
    </rPh>
    <rPh sb="298" eb="301">
      <t>コウリツカ</t>
    </rPh>
    <rPh sb="302" eb="304">
      <t>イジ</t>
    </rPh>
    <rPh sb="304" eb="307">
      <t>カンリヒ</t>
    </rPh>
    <rPh sb="308" eb="310">
      <t>サクゲン</t>
    </rPh>
    <rPh sb="315" eb="317">
      <t>ヒツヨウ</t>
    </rPh>
    <rPh sb="324" eb="326">
      <t>シセツ</t>
    </rPh>
    <rPh sb="326" eb="328">
      <t>リヨウ</t>
    </rPh>
    <rPh sb="328" eb="329">
      <t>リツ</t>
    </rPh>
    <rPh sb="335" eb="337">
      <t>ルイジ</t>
    </rPh>
    <rPh sb="337" eb="339">
      <t>ダンタイ</t>
    </rPh>
    <rPh sb="339" eb="340">
      <t>オヨ</t>
    </rPh>
    <rPh sb="341" eb="343">
      <t>ゼンコク</t>
    </rPh>
    <rPh sb="343" eb="345">
      <t>ヘイキン</t>
    </rPh>
    <rPh sb="345" eb="346">
      <t>チ</t>
    </rPh>
    <rPh sb="347" eb="349">
      <t>ウワマワ</t>
    </rPh>
    <rPh sb="353" eb="355">
      <t>テキセツ</t>
    </rPh>
    <rPh sb="356" eb="358">
      <t>リヨウ</t>
    </rPh>
    <rPh sb="364" eb="365">
      <t>イ</t>
    </rPh>
    <rPh sb="371" eb="374">
      <t>ユウシュウリツ</t>
    </rPh>
    <rPh sb="375" eb="377">
      <t>カイゼン</t>
    </rPh>
    <rPh sb="381" eb="383">
      <t>レイワ</t>
    </rPh>
    <rPh sb="383" eb="384">
      <t>モト</t>
    </rPh>
    <rPh sb="384" eb="386">
      <t>ネンド</t>
    </rPh>
    <rPh sb="388" eb="390">
      <t>ロウスイ</t>
    </rPh>
    <rPh sb="390" eb="392">
      <t>チョウサ</t>
    </rPh>
    <rPh sb="393" eb="394">
      <t>オコナ</t>
    </rPh>
    <rPh sb="396" eb="398">
      <t>ロウスイ</t>
    </rPh>
    <rPh sb="398" eb="400">
      <t>カショ</t>
    </rPh>
    <rPh sb="401" eb="403">
      <t>シュウゼン</t>
    </rPh>
    <rPh sb="404" eb="405">
      <t>オコナ</t>
    </rPh>
    <rPh sb="410" eb="412">
      <t>チョウサ</t>
    </rPh>
    <rPh sb="413" eb="414">
      <t>ゼン</t>
    </rPh>
    <rPh sb="414" eb="416">
      <t>クイキ</t>
    </rPh>
    <rPh sb="417" eb="419">
      <t>タイショウ</t>
    </rPh>
    <rPh sb="423" eb="424">
      <t>ネン</t>
    </rPh>
    <rPh sb="425" eb="427">
      <t>ジッシ</t>
    </rPh>
    <rPh sb="429" eb="431">
      <t>ケイカク</t>
    </rPh>
    <rPh sb="432" eb="434">
      <t>コンゴ</t>
    </rPh>
    <rPh sb="435" eb="437">
      <t>カイゼン</t>
    </rPh>
    <rPh sb="438" eb="440">
      <t>キタイ</t>
    </rPh>
    <phoneticPr fontId="1"/>
  </si>
  <si>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</si>
  <si>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</si>
  <si>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</si>
  <si>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</si>
  <si>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</si>
  <si>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</si>
  <si>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</si>
  <si>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</si>
  <si>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</si>
  <si>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</si>
  <si>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</si>
  <si>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</si>
  <si>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</si>
  <si>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</si>
  <si>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</si>
  <si>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</si>
  <si>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</si>
  <si>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平成26年度に策定した中標津町水道ビジョンに基づき経営を行っている。
　各指標の結果は、概ね類似団体より良い数値となっており、経営状況は比較的良好だと言えるが、人口減少とともに給水収益が減少していくことから、今後は厳しい経営状況になることが見込まれる。
　また、高度経済成長期に整備された大量の施設等が更新時期を迎えることなど、課題が山積しており、各指標の数値は悪くなっていくことが見込まれる。特に、経常収支比率や料金回収率が、前年度に比べて悪化したことから、着実な収益確保と更新費用のバランスを注視しながら、経営していく必要がある。</t>
    <rPh sb="1" eb="3">
      <t>ヘイセイ</t>
    </rPh>
    <rPh sb="5" eb="7">
      <t>ネンド</t>
    </rPh>
    <rPh sb="8" eb="10">
      <t>サクテイ</t>
    </rPh>
    <rPh sb="12" eb="16">
      <t>ナカシベツチョウ</t>
    </rPh>
    <rPh sb="16" eb="18">
      <t>スイドウ</t>
    </rPh>
    <rPh sb="23" eb="24">
      <t>モト</t>
    </rPh>
    <rPh sb="26" eb="28">
      <t>ケイエイ</t>
    </rPh>
    <rPh sb="29" eb="30">
      <t>オコナ</t>
    </rPh>
    <rPh sb="37" eb="40">
      <t>カクシヒョウ</t>
    </rPh>
    <rPh sb="41" eb="43">
      <t>ケッカ</t>
    </rPh>
    <rPh sb="45" eb="46">
      <t>オオム</t>
    </rPh>
    <rPh sb="64" eb="66">
      <t>ケイエイ</t>
    </rPh>
    <rPh sb="66" eb="68">
      <t>ジョウキョウ</t>
    </rPh>
    <rPh sb="69" eb="72">
      <t>ヒカクテキ</t>
    </rPh>
    <rPh sb="72" eb="74">
      <t>リョウコウ</t>
    </rPh>
    <rPh sb="76" eb="77">
      <t>イ</t>
    </rPh>
    <rPh sb="81" eb="83">
      <t>ジンコウ</t>
    </rPh>
    <rPh sb="83" eb="85">
      <t>ゲンショウ</t>
    </rPh>
    <rPh sb="89" eb="91">
      <t>キュウスイ</t>
    </rPh>
    <rPh sb="91" eb="93">
      <t>シュウエキ</t>
    </rPh>
    <rPh sb="94" eb="96">
      <t>ゲンショウ</t>
    </rPh>
    <rPh sb="105" eb="107">
      <t>コンゴ</t>
    </rPh>
    <rPh sb="108" eb="109">
      <t>キビ</t>
    </rPh>
    <rPh sb="111" eb="113">
      <t>ケイエイ</t>
    </rPh>
    <rPh sb="113" eb="115">
      <t>ジョウキョウ</t>
    </rPh>
    <rPh sb="121" eb="123">
      <t>ミコ</t>
    </rPh>
    <rPh sb="132" eb="134">
      <t>コウド</t>
    </rPh>
    <rPh sb="134" eb="136">
      <t>ケイザイ</t>
    </rPh>
    <rPh sb="136" eb="139">
      <t>セイチョウキ</t>
    </rPh>
    <rPh sb="140" eb="142">
      <t>セイビ</t>
    </rPh>
    <rPh sb="145" eb="147">
      <t>タイリョウ</t>
    </rPh>
    <rPh sb="148" eb="150">
      <t>シセツ</t>
    </rPh>
    <rPh sb="150" eb="151">
      <t>トウ</t>
    </rPh>
    <rPh sb="152" eb="154">
      <t>コウシン</t>
    </rPh>
    <rPh sb="154" eb="156">
      <t>ジキ</t>
    </rPh>
    <rPh sb="157" eb="158">
      <t>ムカ</t>
    </rPh>
    <rPh sb="175" eb="176">
      <t>カク</t>
    </rPh>
    <rPh sb="176" eb="178">
      <t>シヒョウ</t>
    </rPh>
    <rPh sb="179" eb="181">
      <t>スウチ</t>
    </rPh>
    <rPh sb="182" eb="183">
      <t>ワル</t>
    </rPh>
    <rPh sb="192" eb="194">
      <t>ミコ</t>
    </rPh>
    <rPh sb="198" eb="199">
      <t>トク</t>
    </rPh>
    <rPh sb="201" eb="203">
      <t>ケイジョウ</t>
    </rPh>
    <rPh sb="203" eb="205">
      <t>シュウシ</t>
    </rPh>
    <rPh sb="205" eb="207">
      <t>ヒリツ</t>
    </rPh>
    <rPh sb="208" eb="210">
      <t>リョウキン</t>
    </rPh>
    <rPh sb="210" eb="212">
      <t>カイシュウ</t>
    </rPh>
    <rPh sb="212" eb="213">
      <t>リツ</t>
    </rPh>
    <rPh sb="215" eb="218">
      <t>ゼンネンド</t>
    </rPh>
    <rPh sb="219" eb="220">
      <t>クラ</t>
    </rPh>
    <rPh sb="222" eb="224">
      <t>アッカ</t>
    </rPh>
    <rPh sb="231" eb="233">
      <t>チャクジツ</t>
    </rPh>
    <rPh sb="234" eb="236">
      <t>シュウエキ</t>
    </rPh>
    <rPh sb="236" eb="238">
      <t>カクホ</t>
    </rPh>
    <rPh sb="239" eb="241">
      <t>コウシン</t>
    </rPh>
    <rPh sb="241" eb="243">
      <t>ヒヨウ</t>
    </rPh>
    <rPh sb="249" eb="251">
      <t>チュウシ</t>
    </rPh>
    <rPh sb="256" eb="258">
      <t>ケイエイ</t>
    </rPh>
    <rPh sb="262" eb="264">
      <t>ヒツヨウ</t>
    </rPh>
    <phoneticPr fontId="1"/>
  </si>
  <si>
    <t xml:space="preserve">①施設の老朽度合を示したもので、類似団体及び全国平均値を下回っている。
②管路の老朽度合を示したもので、類似団体及び全国平均値を下回っている。
③導水管の改修工事を行い供用を開始したことから、類似団体及び全国平均を上回った。引き続き、水道ビジョンを元に計画的に更新していく。
</t>
    <rPh sb="1" eb="3">
      <t>シセツ</t>
    </rPh>
    <rPh sb="4" eb="6">
      <t>ロウキュウ</t>
    </rPh>
    <rPh sb="6" eb="8">
      <t>ドア</t>
    </rPh>
    <rPh sb="9" eb="10">
      <t>シメ</t>
    </rPh>
    <rPh sb="16" eb="18">
      <t>ルイジ</t>
    </rPh>
    <rPh sb="18" eb="20">
      <t>ダンタイ</t>
    </rPh>
    <rPh sb="20" eb="21">
      <t>オヨ</t>
    </rPh>
    <rPh sb="22" eb="24">
      <t>ゼンコク</t>
    </rPh>
    <rPh sb="24" eb="27">
      <t>ヘイキンチ</t>
    </rPh>
    <rPh sb="28" eb="30">
      <t>シタマワ</t>
    </rPh>
    <rPh sb="38" eb="40">
      <t>カンロ</t>
    </rPh>
    <rPh sb="41" eb="43">
      <t>ロウキュウ</t>
    </rPh>
    <rPh sb="43" eb="45">
      <t>ドア</t>
    </rPh>
    <rPh sb="46" eb="47">
      <t>シメ</t>
    </rPh>
    <rPh sb="75" eb="77">
      <t>ドウスイ</t>
    </rPh>
    <rPh sb="77" eb="78">
      <t>カン</t>
    </rPh>
    <rPh sb="79" eb="81">
      <t>カイシュウ</t>
    </rPh>
    <rPh sb="81" eb="83">
      <t>コウジ</t>
    </rPh>
    <rPh sb="84" eb="85">
      <t>オコナ</t>
    </rPh>
    <rPh sb="86" eb="88">
      <t>キョウヨウ</t>
    </rPh>
    <rPh sb="89" eb="91">
      <t>カイシ</t>
    </rPh>
    <rPh sb="98" eb="100">
      <t>ルイジ</t>
    </rPh>
    <rPh sb="100" eb="102">
      <t>ダンタイ</t>
    </rPh>
    <rPh sb="102" eb="103">
      <t>オヨ</t>
    </rPh>
    <rPh sb="104" eb="106">
      <t>ゼンコク</t>
    </rPh>
    <rPh sb="106" eb="108">
      <t>ヘイキン</t>
    </rPh>
    <rPh sb="114" eb="115">
      <t>ヒ</t>
    </rPh>
    <rPh sb="116" eb="117">
      <t>ツヅ</t>
    </rPh>
    <rPh sb="119" eb="121">
      <t>スイドウ</t>
    </rPh>
    <rPh sb="126" eb="127">
      <t>モト</t>
    </rPh>
    <rPh sb="128" eb="131">
      <t>ケイカクテキ</t>
    </rPh>
    <rPh sb="132" eb="134">
      <t>コウシン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</si>
</sst>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5.e-002</c:v>
                </c:pt>
                <c:pt idx="1">
                  <c:v>0.82</c:v>
                </c:pt>
                <c:pt idx="2">
                  <c:v>0.16</c:v>
                </c:pt>
                <c:pt idx="3">
                  <c:v>0.19</c:v>
                </c:pt>
                <c:pt idx="4">
                  <c:v>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64.45</c:v>
                </c:pt>
                <c:pt idx="1">
                  <c:v>68.3</c:v>
                </c:pt>
                <c:pt idx="2">
                  <c:v>68.05</c:v>
                </c:pt>
                <c:pt idx="3">
                  <c:v>66.13</c:v>
                </c:pt>
                <c:pt idx="4">
                  <c:v>65.48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90.62</c:v>
                </c:pt>
                <c:pt idx="1">
                  <c:v>85.47</c:v>
                </c:pt>
                <c:pt idx="2">
                  <c:v>85.8</c:v>
                </c:pt>
                <c:pt idx="3">
                  <c:v>87.71</c:v>
                </c:pt>
                <c:pt idx="4">
                  <c:v>89.02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129.05000000000001</c:v>
                </c:pt>
                <c:pt idx="1">
                  <c:v>118.6</c:v>
                </c:pt>
                <c:pt idx="2">
                  <c:v>109.09</c:v>
                </c:pt>
                <c:pt idx="3">
                  <c:v>112.48</c:v>
                </c:pt>
                <c:pt idx="4">
                  <c:v>103.1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41.25</c:v>
                </c:pt>
                <c:pt idx="1">
                  <c:v>41.67</c:v>
                </c:pt>
                <c:pt idx="2">
                  <c:v>42.09</c:v>
                </c:pt>
                <c:pt idx="3">
                  <c:v>42.45</c:v>
                </c:pt>
                <c:pt idx="4">
                  <c:v>42.17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9.33</c:v>
                </c:pt>
                <c:pt idx="1">
                  <c:v>11.2</c:v>
                </c:pt>
                <c:pt idx="2">
                  <c:v>11.17</c:v>
                </c:pt>
                <c:pt idx="3">
                  <c:v>11.08</c:v>
                </c:pt>
                <c:pt idx="4">
                  <c:v>10.99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1598.44</c:v>
                </c:pt>
                <c:pt idx="1">
                  <c:v>1931.09</c:v>
                </c:pt>
                <c:pt idx="2">
                  <c:v>1860.95</c:v>
                </c:pt>
                <c:pt idx="3">
                  <c:v>1621.35</c:v>
                </c:pt>
                <c:pt idx="4">
                  <c:v>1069.54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456.37</c:v>
                </c:pt>
                <c:pt idx="1">
                  <c:v>500.48</c:v>
                </c:pt>
                <c:pt idx="2">
                  <c:v>523.48</c:v>
                </c:pt>
                <c:pt idx="3">
                  <c:v>514.83000000000004</c:v>
                </c:pt>
                <c:pt idx="4">
                  <c:v>504.86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123.63</c:v>
                </c:pt>
                <c:pt idx="1">
                  <c:v>115.93</c:v>
                </c:pt>
                <c:pt idx="2">
                  <c:v>105.87</c:v>
                </c:pt>
                <c:pt idx="3">
                  <c:v>109.22</c:v>
                </c:pt>
                <c:pt idx="4">
                  <c:v>99.81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175.29</c:v>
                </c:pt>
                <c:pt idx="1">
                  <c:v>186.97</c:v>
                </c:pt>
                <c:pt idx="2">
                  <c:v>205.18</c:v>
                </c:pt>
                <c:pt idx="3">
                  <c:v>198.72</c:v>
                </c:pt>
                <c:pt idx="4">
                  <c:v>216.96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9</v>
      </c>
      <c r="AU7" s="13"/>
      <c r="AV7" s="13"/>
      <c r="AW7" s="13"/>
      <c r="AX7" s="13"/>
      <c r="AY7" s="13"/>
      <c r="AZ7" s="13"/>
      <c r="BA7" s="13"/>
      <c r="BB7" s="27" t="s">
        <v>16</v>
      </c>
      <c r="BC7" s="27"/>
      <c r="BD7" s="27"/>
      <c r="BE7" s="27"/>
      <c r="BF7" s="27"/>
      <c r="BG7" s="27"/>
      <c r="BH7" s="27"/>
      <c r="BI7" s="27"/>
      <c r="BJ7" s="3"/>
      <c r="BK7" s="3"/>
      <c r="BL7" s="37" t="s">
        <v>17</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23392</v>
      </c>
      <c r="AM8" s="31"/>
      <c r="AN8" s="31"/>
      <c r="AO8" s="31"/>
      <c r="AP8" s="31"/>
      <c r="AQ8" s="31"/>
      <c r="AR8" s="31"/>
      <c r="AS8" s="31"/>
      <c r="AT8" s="7">
        <f>データ!$S$6</f>
        <v>684.87</v>
      </c>
      <c r="AU8" s="15"/>
      <c r="AV8" s="15"/>
      <c r="AW8" s="15"/>
      <c r="AX8" s="15"/>
      <c r="AY8" s="15"/>
      <c r="AZ8" s="15"/>
      <c r="BA8" s="15"/>
      <c r="BB8" s="29">
        <f>データ!$T$6</f>
        <v>34.159999999999997</v>
      </c>
      <c r="BC8" s="29"/>
      <c r="BD8" s="29"/>
      <c r="BE8" s="29"/>
      <c r="BF8" s="29"/>
      <c r="BG8" s="29"/>
      <c r="BH8" s="29"/>
      <c r="BI8" s="29"/>
      <c r="BJ8" s="3"/>
      <c r="BK8" s="3"/>
      <c r="BL8" s="38" t="s">
        <v>10</v>
      </c>
      <c r="BM8" s="48"/>
      <c r="BN8" s="55" t="s">
        <v>19</v>
      </c>
      <c r="BO8" s="58"/>
      <c r="BP8" s="58"/>
      <c r="BQ8" s="58"/>
      <c r="BR8" s="58"/>
      <c r="BS8" s="58"/>
      <c r="BT8" s="58"/>
      <c r="BU8" s="58"/>
      <c r="BV8" s="58"/>
      <c r="BW8" s="58"/>
      <c r="BX8" s="58"/>
      <c r="BY8" s="62"/>
    </row>
    <row r="9" spans="1:78" ht="18.75" customHeight="1">
      <c r="A9" s="2"/>
      <c r="B9" s="5" t="s">
        <v>21</v>
      </c>
      <c r="C9" s="13"/>
      <c r="D9" s="13"/>
      <c r="E9" s="13"/>
      <c r="F9" s="13"/>
      <c r="G9" s="13"/>
      <c r="H9" s="13"/>
      <c r="I9" s="5" t="s">
        <v>22</v>
      </c>
      <c r="J9" s="13"/>
      <c r="K9" s="13"/>
      <c r="L9" s="13"/>
      <c r="M9" s="13"/>
      <c r="N9" s="13"/>
      <c r="O9" s="24"/>
      <c r="P9" s="27" t="s">
        <v>24</v>
      </c>
      <c r="Q9" s="27"/>
      <c r="R9" s="27"/>
      <c r="S9" s="27"/>
      <c r="T9" s="27"/>
      <c r="U9" s="27"/>
      <c r="V9" s="27"/>
      <c r="W9" s="27" t="s">
        <v>20</v>
      </c>
      <c r="X9" s="27"/>
      <c r="Y9" s="27"/>
      <c r="Z9" s="27"/>
      <c r="AA9" s="27"/>
      <c r="AB9" s="27"/>
      <c r="AC9" s="27"/>
      <c r="AD9" s="2"/>
      <c r="AE9" s="2"/>
      <c r="AF9" s="2"/>
      <c r="AG9" s="2"/>
      <c r="AH9" s="18"/>
      <c r="AI9" s="18"/>
      <c r="AJ9" s="18"/>
      <c r="AK9" s="18"/>
      <c r="AL9" s="27" t="s">
        <v>27</v>
      </c>
      <c r="AM9" s="27"/>
      <c r="AN9" s="27"/>
      <c r="AO9" s="27"/>
      <c r="AP9" s="27"/>
      <c r="AQ9" s="27"/>
      <c r="AR9" s="27"/>
      <c r="AS9" s="27"/>
      <c r="AT9" s="5" t="s">
        <v>29</v>
      </c>
      <c r="AU9" s="13"/>
      <c r="AV9" s="13"/>
      <c r="AW9" s="13"/>
      <c r="AX9" s="13"/>
      <c r="AY9" s="13"/>
      <c r="AZ9" s="13"/>
      <c r="BA9" s="13"/>
      <c r="BB9" s="27" t="s">
        <v>14</v>
      </c>
      <c r="BC9" s="27"/>
      <c r="BD9" s="27"/>
      <c r="BE9" s="27"/>
      <c r="BF9" s="27"/>
      <c r="BG9" s="27"/>
      <c r="BH9" s="27"/>
      <c r="BI9" s="27"/>
      <c r="BJ9" s="3"/>
      <c r="BK9" s="3"/>
      <c r="BL9" s="39" t="s">
        <v>30</v>
      </c>
      <c r="BM9" s="49"/>
      <c r="BN9" s="56" t="s">
        <v>32</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63.63</v>
      </c>
      <c r="J10" s="15"/>
      <c r="K10" s="15"/>
      <c r="L10" s="15"/>
      <c r="M10" s="15"/>
      <c r="N10" s="15"/>
      <c r="O10" s="26"/>
      <c r="P10" s="29">
        <f>データ!$P$6</f>
        <v>86.54</v>
      </c>
      <c r="Q10" s="29"/>
      <c r="R10" s="29"/>
      <c r="S10" s="29"/>
      <c r="T10" s="29"/>
      <c r="U10" s="29"/>
      <c r="V10" s="29"/>
      <c r="W10" s="31">
        <f>データ!$Q$6</f>
        <v>4158</v>
      </c>
      <c r="X10" s="31"/>
      <c r="Y10" s="31"/>
      <c r="Z10" s="31"/>
      <c r="AA10" s="31"/>
      <c r="AB10" s="31"/>
      <c r="AC10" s="31"/>
      <c r="AD10" s="2"/>
      <c r="AE10" s="2"/>
      <c r="AF10" s="2"/>
      <c r="AG10" s="2"/>
      <c r="AH10" s="18"/>
      <c r="AI10" s="18"/>
      <c r="AJ10" s="18"/>
      <c r="AK10" s="18"/>
      <c r="AL10" s="31">
        <f>データ!$U$6</f>
        <v>19983</v>
      </c>
      <c r="AM10" s="31"/>
      <c r="AN10" s="31"/>
      <c r="AO10" s="31"/>
      <c r="AP10" s="31"/>
      <c r="AQ10" s="31"/>
      <c r="AR10" s="31"/>
      <c r="AS10" s="31"/>
      <c r="AT10" s="7">
        <f>データ!$V$6</f>
        <v>54.4</v>
      </c>
      <c r="AU10" s="15"/>
      <c r="AV10" s="15"/>
      <c r="AW10" s="15"/>
      <c r="AX10" s="15"/>
      <c r="AY10" s="15"/>
      <c r="AZ10" s="15"/>
      <c r="BA10" s="15"/>
      <c r="BB10" s="29">
        <f>データ!$W$6</f>
        <v>367.33</v>
      </c>
      <c r="BC10" s="29"/>
      <c r="BD10" s="29"/>
      <c r="BE10" s="29"/>
      <c r="BF10" s="29"/>
      <c r="BG10" s="29"/>
      <c r="BH10" s="29"/>
      <c r="BI10" s="29"/>
      <c r="BJ10" s="2"/>
      <c r="BK10" s="2"/>
      <c r="BL10" s="40" t="s">
        <v>34</v>
      </c>
      <c r="BM10" s="50"/>
      <c r="BN10" s="57" t="s">
        <v>35</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36</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39</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92</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41</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110</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42</v>
      </c>
      <c r="C84" s="12"/>
      <c r="D84" s="12"/>
      <c r="E84" s="12" t="s">
        <v>44</v>
      </c>
      <c r="F84" s="12" t="s">
        <v>46</v>
      </c>
      <c r="G84" s="12" t="s">
        <v>47</v>
      </c>
      <c r="H84" s="12" t="s">
        <v>40</v>
      </c>
      <c r="I84" s="12" t="s">
        <v>6</v>
      </c>
      <c r="J84" s="12" t="s">
        <v>25</v>
      </c>
      <c r="K84" s="12" t="s">
        <v>48</v>
      </c>
      <c r="L84" s="12" t="s">
        <v>50</v>
      </c>
      <c r="M84" s="12" t="s">
        <v>31</v>
      </c>
      <c r="N84" s="12" t="s">
        <v>52</v>
      </c>
      <c r="O84" s="12" t="s">
        <v>54</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W+ZkxMy8y8A5/zgoF8t/NeNpF6u2E/wRLsB6aADNJVBEEXcx0JEqPllst7X44+swu99XaSy1nBqQqZ4ymTCrqw==" saltValue="u6crWpSRQTUvQ8n+++ogE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18</v>
      </c>
      <c r="B3" s="72" t="s">
        <v>49</v>
      </c>
      <c r="C3" s="72" t="s">
        <v>57</v>
      </c>
      <c r="D3" s="72" t="s">
        <v>58</v>
      </c>
      <c r="E3" s="72" t="s">
        <v>2</v>
      </c>
      <c r="F3" s="72" t="s">
        <v>1</v>
      </c>
      <c r="G3" s="72" t="s">
        <v>23</v>
      </c>
      <c r="H3" s="80" t="s">
        <v>28</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8</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59</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43</v>
      </c>
      <c r="AJ4" s="90"/>
      <c r="AK4" s="90"/>
      <c r="AL4" s="90"/>
      <c r="AM4" s="90"/>
      <c r="AN4" s="90"/>
      <c r="AO4" s="90"/>
      <c r="AP4" s="90"/>
      <c r="AQ4" s="90"/>
      <c r="AR4" s="90"/>
      <c r="AS4" s="90"/>
      <c r="AT4" s="90" t="s">
        <v>37</v>
      </c>
      <c r="AU4" s="90"/>
      <c r="AV4" s="90"/>
      <c r="AW4" s="90"/>
      <c r="AX4" s="90"/>
      <c r="AY4" s="90"/>
      <c r="AZ4" s="90"/>
      <c r="BA4" s="90"/>
      <c r="BB4" s="90"/>
      <c r="BC4" s="90"/>
      <c r="BD4" s="90"/>
      <c r="BE4" s="90" t="s">
        <v>61</v>
      </c>
      <c r="BF4" s="90"/>
      <c r="BG4" s="90"/>
      <c r="BH4" s="90"/>
      <c r="BI4" s="90"/>
      <c r="BJ4" s="90"/>
      <c r="BK4" s="90"/>
      <c r="BL4" s="90"/>
      <c r="BM4" s="90"/>
      <c r="BN4" s="90"/>
      <c r="BO4" s="90"/>
      <c r="BP4" s="90" t="s">
        <v>33</v>
      </c>
      <c r="BQ4" s="90"/>
      <c r="BR4" s="90"/>
      <c r="BS4" s="90"/>
      <c r="BT4" s="90"/>
      <c r="BU4" s="90"/>
      <c r="BV4" s="90"/>
      <c r="BW4" s="90"/>
      <c r="BX4" s="90"/>
      <c r="BY4" s="90"/>
      <c r="BZ4" s="90"/>
      <c r="CA4" s="90" t="s">
        <v>62</v>
      </c>
      <c r="CB4" s="90"/>
      <c r="CC4" s="90"/>
      <c r="CD4" s="90"/>
      <c r="CE4" s="90"/>
      <c r="CF4" s="90"/>
      <c r="CG4" s="90"/>
      <c r="CH4" s="90"/>
      <c r="CI4" s="90"/>
      <c r="CJ4" s="90"/>
      <c r="CK4" s="90"/>
      <c r="CL4" s="90" t="s">
        <v>64</v>
      </c>
      <c r="CM4" s="90"/>
      <c r="CN4" s="90"/>
      <c r="CO4" s="90"/>
      <c r="CP4" s="90"/>
      <c r="CQ4" s="90"/>
      <c r="CR4" s="90"/>
      <c r="CS4" s="90"/>
      <c r="CT4" s="90"/>
      <c r="CU4" s="90"/>
      <c r="CV4" s="90"/>
      <c r="CW4" s="90" t="s">
        <v>65</v>
      </c>
      <c r="CX4" s="90"/>
      <c r="CY4" s="90"/>
      <c r="CZ4" s="90"/>
      <c r="DA4" s="90"/>
      <c r="DB4" s="90"/>
      <c r="DC4" s="90"/>
      <c r="DD4" s="90"/>
      <c r="DE4" s="90"/>
      <c r="DF4" s="90"/>
      <c r="DG4" s="90"/>
      <c r="DH4" s="90" t="s">
        <v>66</v>
      </c>
      <c r="DI4" s="90"/>
      <c r="DJ4" s="90"/>
      <c r="DK4" s="90"/>
      <c r="DL4" s="90"/>
      <c r="DM4" s="90"/>
      <c r="DN4" s="90"/>
      <c r="DO4" s="90"/>
      <c r="DP4" s="90"/>
      <c r="DQ4" s="90"/>
      <c r="DR4" s="90"/>
      <c r="DS4" s="90" t="s">
        <v>60</v>
      </c>
      <c r="DT4" s="90"/>
      <c r="DU4" s="90"/>
      <c r="DV4" s="90"/>
      <c r="DW4" s="90"/>
      <c r="DX4" s="90"/>
      <c r="DY4" s="90"/>
      <c r="DZ4" s="90"/>
      <c r="EA4" s="90"/>
      <c r="EB4" s="90"/>
      <c r="EC4" s="90"/>
      <c r="ED4" s="90" t="s">
        <v>67</v>
      </c>
      <c r="EE4" s="90"/>
      <c r="EF4" s="90"/>
      <c r="EG4" s="90"/>
      <c r="EH4" s="90"/>
      <c r="EI4" s="90"/>
      <c r="EJ4" s="90"/>
      <c r="EK4" s="90"/>
      <c r="EL4" s="90"/>
      <c r="EM4" s="90"/>
      <c r="EN4" s="90"/>
    </row>
    <row r="5" spans="1:144">
      <c r="A5" s="70" t="s">
        <v>26</v>
      </c>
      <c r="B5" s="74"/>
      <c r="C5" s="74"/>
      <c r="D5" s="74"/>
      <c r="E5" s="74"/>
      <c r="F5" s="74"/>
      <c r="G5" s="74"/>
      <c r="H5" s="82" t="s">
        <v>56</v>
      </c>
      <c r="I5" s="82" t="s">
        <v>68</v>
      </c>
      <c r="J5" s="82" t="s">
        <v>69</v>
      </c>
      <c r="K5" s="82" t="s">
        <v>70</v>
      </c>
      <c r="L5" s="82" t="s">
        <v>71</v>
      </c>
      <c r="M5" s="82" t="s">
        <v>3</v>
      </c>
      <c r="N5" s="82" t="s">
        <v>72</v>
      </c>
      <c r="O5" s="82" t="s">
        <v>73</v>
      </c>
      <c r="P5" s="82" t="s">
        <v>74</v>
      </c>
      <c r="Q5" s="82" t="s">
        <v>75</v>
      </c>
      <c r="R5" s="82" t="s">
        <v>76</v>
      </c>
      <c r="S5" s="82" t="s">
        <v>77</v>
      </c>
      <c r="T5" s="82" t="s">
        <v>63</v>
      </c>
      <c r="U5" s="82" t="s">
        <v>78</v>
      </c>
      <c r="V5" s="82" t="s">
        <v>79</v>
      </c>
      <c r="W5" s="82" t="s">
        <v>80</v>
      </c>
      <c r="X5" s="82" t="s">
        <v>81</v>
      </c>
      <c r="Y5" s="82" t="s">
        <v>82</v>
      </c>
      <c r="Z5" s="82" t="s">
        <v>83</v>
      </c>
      <c r="AA5" s="82" t="s">
        <v>84</v>
      </c>
      <c r="AB5" s="82" t="s">
        <v>85</v>
      </c>
      <c r="AC5" s="82" t="s">
        <v>87</v>
      </c>
      <c r="AD5" s="82" t="s">
        <v>88</v>
      </c>
      <c r="AE5" s="82" t="s">
        <v>89</v>
      </c>
      <c r="AF5" s="82" t="s">
        <v>90</v>
      </c>
      <c r="AG5" s="82" t="s">
        <v>91</v>
      </c>
      <c r="AH5" s="82" t="s">
        <v>42</v>
      </c>
      <c r="AI5" s="82" t="s">
        <v>81</v>
      </c>
      <c r="AJ5" s="82" t="s">
        <v>82</v>
      </c>
      <c r="AK5" s="82" t="s">
        <v>83</v>
      </c>
      <c r="AL5" s="82" t="s">
        <v>84</v>
      </c>
      <c r="AM5" s="82" t="s">
        <v>85</v>
      </c>
      <c r="AN5" s="82" t="s">
        <v>87</v>
      </c>
      <c r="AO5" s="82" t="s">
        <v>88</v>
      </c>
      <c r="AP5" s="82" t="s">
        <v>89</v>
      </c>
      <c r="AQ5" s="82" t="s">
        <v>90</v>
      </c>
      <c r="AR5" s="82" t="s">
        <v>91</v>
      </c>
      <c r="AS5" s="82" t="s">
        <v>86</v>
      </c>
      <c r="AT5" s="82" t="s">
        <v>81</v>
      </c>
      <c r="AU5" s="82" t="s">
        <v>82</v>
      </c>
      <c r="AV5" s="82" t="s">
        <v>83</v>
      </c>
      <c r="AW5" s="82" t="s">
        <v>84</v>
      </c>
      <c r="AX5" s="82" t="s">
        <v>85</v>
      </c>
      <c r="AY5" s="82" t="s">
        <v>87</v>
      </c>
      <c r="AZ5" s="82" t="s">
        <v>88</v>
      </c>
      <c r="BA5" s="82" t="s">
        <v>89</v>
      </c>
      <c r="BB5" s="82" t="s">
        <v>90</v>
      </c>
      <c r="BC5" s="82" t="s">
        <v>91</v>
      </c>
      <c r="BD5" s="82" t="s">
        <v>86</v>
      </c>
      <c r="BE5" s="82" t="s">
        <v>81</v>
      </c>
      <c r="BF5" s="82" t="s">
        <v>82</v>
      </c>
      <c r="BG5" s="82" t="s">
        <v>83</v>
      </c>
      <c r="BH5" s="82" t="s">
        <v>84</v>
      </c>
      <c r="BI5" s="82" t="s">
        <v>85</v>
      </c>
      <c r="BJ5" s="82" t="s">
        <v>87</v>
      </c>
      <c r="BK5" s="82" t="s">
        <v>88</v>
      </c>
      <c r="BL5" s="82" t="s">
        <v>89</v>
      </c>
      <c r="BM5" s="82" t="s">
        <v>90</v>
      </c>
      <c r="BN5" s="82" t="s">
        <v>91</v>
      </c>
      <c r="BO5" s="82" t="s">
        <v>86</v>
      </c>
      <c r="BP5" s="82" t="s">
        <v>81</v>
      </c>
      <c r="BQ5" s="82" t="s">
        <v>82</v>
      </c>
      <c r="BR5" s="82" t="s">
        <v>83</v>
      </c>
      <c r="BS5" s="82" t="s">
        <v>84</v>
      </c>
      <c r="BT5" s="82" t="s">
        <v>85</v>
      </c>
      <c r="BU5" s="82" t="s">
        <v>87</v>
      </c>
      <c r="BV5" s="82" t="s">
        <v>88</v>
      </c>
      <c r="BW5" s="82" t="s">
        <v>89</v>
      </c>
      <c r="BX5" s="82" t="s">
        <v>90</v>
      </c>
      <c r="BY5" s="82" t="s">
        <v>91</v>
      </c>
      <c r="BZ5" s="82" t="s">
        <v>86</v>
      </c>
      <c r="CA5" s="82" t="s">
        <v>81</v>
      </c>
      <c r="CB5" s="82" t="s">
        <v>82</v>
      </c>
      <c r="CC5" s="82" t="s">
        <v>83</v>
      </c>
      <c r="CD5" s="82" t="s">
        <v>84</v>
      </c>
      <c r="CE5" s="82" t="s">
        <v>85</v>
      </c>
      <c r="CF5" s="82" t="s">
        <v>87</v>
      </c>
      <c r="CG5" s="82" t="s">
        <v>88</v>
      </c>
      <c r="CH5" s="82" t="s">
        <v>89</v>
      </c>
      <c r="CI5" s="82" t="s">
        <v>90</v>
      </c>
      <c r="CJ5" s="82" t="s">
        <v>91</v>
      </c>
      <c r="CK5" s="82" t="s">
        <v>86</v>
      </c>
      <c r="CL5" s="82" t="s">
        <v>81</v>
      </c>
      <c r="CM5" s="82" t="s">
        <v>82</v>
      </c>
      <c r="CN5" s="82" t="s">
        <v>83</v>
      </c>
      <c r="CO5" s="82" t="s">
        <v>84</v>
      </c>
      <c r="CP5" s="82" t="s">
        <v>85</v>
      </c>
      <c r="CQ5" s="82" t="s">
        <v>87</v>
      </c>
      <c r="CR5" s="82" t="s">
        <v>88</v>
      </c>
      <c r="CS5" s="82" t="s">
        <v>89</v>
      </c>
      <c r="CT5" s="82" t="s">
        <v>90</v>
      </c>
      <c r="CU5" s="82" t="s">
        <v>91</v>
      </c>
      <c r="CV5" s="82" t="s">
        <v>86</v>
      </c>
      <c r="CW5" s="82" t="s">
        <v>81</v>
      </c>
      <c r="CX5" s="82" t="s">
        <v>82</v>
      </c>
      <c r="CY5" s="82" t="s">
        <v>83</v>
      </c>
      <c r="CZ5" s="82" t="s">
        <v>84</v>
      </c>
      <c r="DA5" s="82" t="s">
        <v>85</v>
      </c>
      <c r="DB5" s="82" t="s">
        <v>87</v>
      </c>
      <c r="DC5" s="82" t="s">
        <v>88</v>
      </c>
      <c r="DD5" s="82" t="s">
        <v>89</v>
      </c>
      <c r="DE5" s="82" t="s">
        <v>90</v>
      </c>
      <c r="DF5" s="82" t="s">
        <v>91</v>
      </c>
      <c r="DG5" s="82" t="s">
        <v>86</v>
      </c>
      <c r="DH5" s="82" t="s">
        <v>81</v>
      </c>
      <c r="DI5" s="82" t="s">
        <v>82</v>
      </c>
      <c r="DJ5" s="82" t="s">
        <v>83</v>
      </c>
      <c r="DK5" s="82" t="s">
        <v>84</v>
      </c>
      <c r="DL5" s="82" t="s">
        <v>85</v>
      </c>
      <c r="DM5" s="82" t="s">
        <v>87</v>
      </c>
      <c r="DN5" s="82" t="s">
        <v>88</v>
      </c>
      <c r="DO5" s="82" t="s">
        <v>89</v>
      </c>
      <c r="DP5" s="82" t="s">
        <v>90</v>
      </c>
      <c r="DQ5" s="82" t="s">
        <v>91</v>
      </c>
      <c r="DR5" s="82" t="s">
        <v>86</v>
      </c>
      <c r="DS5" s="82" t="s">
        <v>81</v>
      </c>
      <c r="DT5" s="82" t="s">
        <v>82</v>
      </c>
      <c r="DU5" s="82" t="s">
        <v>83</v>
      </c>
      <c r="DV5" s="82" t="s">
        <v>84</v>
      </c>
      <c r="DW5" s="82" t="s">
        <v>85</v>
      </c>
      <c r="DX5" s="82" t="s">
        <v>87</v>
      </c>
      <c r="DY5" s="82" t="s">
        <v>88</v>
      </c>
      <c r="DZ5" s="82" t="s">
        <v>89</v>
      </c>
      <c r="EA5" s="82" t="s">
        <v>90</v>
      </c>
      <c r="EB5" s="82" t="s">
        <v>91</v>
      </c>
      <c r="EC5" s="82" t="s">
        <v>86</v>
      </c>
      <c r="ED5" s="82" t="s">
        <v>81</v>
      </c>
      <c r="EE5" s="82" t="s">
        <v>82</v>
      </c>
      <c r="EF5" s="82" t="s">
        <v>83</v>
      </c>
      <c r="EG5" s="82" t="s">
        <v>84</v>
      </c>
      <c r="EH5" s="82" t="s">
        <v>85</v>
      </c>
      <c r="EI5" s="82" t="s">
        <v>87</v>
      </c>
      <c r="EJ5" s="82" t="s">
        <v>88</v>
      </c>
      <c r="EK5" s="82" t="s">
        <v>89</v>
      </c>
      <c r="EL5" s="82" t="s">
        <v>90</v>
      </c>
      <c r="EM5" s="82" t="s">
        <v>91</v>
      </c>
      <c r="EN5" s="82" t="s">
        <v>86</v>
      </c>
    </row>
    <row r="6" spans="1:144" s="69" customFormat="1">
      <c r="A6" s="70" t="s">
        <v>93</v>
      </c>
      <c r="B6" s="75">
        <f t="shared" ref="B6:W6" si="1">B7</f>
        <v>2019</v>
      </c>
      <c r="C6" s="75">
        <f t="shared" si="1"/>
        <v>16926</v>
      </c>
      <c r="D6" s="75">
        <f t="shared" si="1"/>
        <v>46</v>
      </c>
      <c r="E6" s="75">
        <f t="shared" si="1"/>
        <v>1</v>
      </c>
      <c r="F6" s="75">
        <f t="shared" si="1"/>
        <v>0</v>
      </c>
      <c r="G6" s="75">
        <f t="shared" si="1"/>
        <v>1</v>
      </c>
      <c r="H6" s="75" t="str">
        <f t="shared" si="1"/>
        <v>北海道　中標津町</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63.63</v>
      </c>
      <c r="P6" s="85">
        <f t="shared" si="1"/>
        <v>86.54</v>
      </c>
      <c r="Q6" s="85">
        <f t="shared" si="1"/>
        <v>4158</v>
      </c>
      <c r="R6" s="85">
        <f t="shared" si="1"/>
        <v>23392</v>
      </c>
      <c r="S6" s="85">
        <f t="shared" si="1"/>
        <v>684.87</v>
      </c>
      <c r="T6" s="85">
        <f t="shared" si="1"/>
        <v>34.159999999999997</v>
      </c>
      <c r="U6" s="85">
        <f t="shared" si="1"/>
        <v>19983</v>
      </c>
      <c r="V6" s="85">
        <f t="shared" si="1"/>
        <v>54.4</v>
      </c>
      <c r="W6" s="85">
        <f t="shared" si="1"/>
        <v>367.33</v>
      </c>
      <c r="X6" s="91">
        <f t="shared" ref="X6:AG6" si="2">IF(X7="",NA(),X7)</f>
        <v>129.05000000000001</v>
      </c>
      <c r="Y6" s="91">
        <f t="shared" si="2"/>
        <v>118.6</v>
      </c>
      <c r="Z6" s="91">
        <f t="shared" si="2"/>
        <v>109.09</v>
      </c>
      <c r="AA6" s="91">
        <f t="shared" si="2"/>
        <v>112.48</v>
      </c>
      <c r="AB6" s="91">
        <f t="shared" si="2"/>
        <v>103.1</v>
      </c>
      <c r="AC6" s="91">
        <f t="shared" si="2"/>
        <v>111.21</v>
      </c>
      <c r="AD6" s="91">
        <f t="shared" si="2"/>
        <v>111.71</v>
      </c>
      <c r="AE6" s="91">
        <f t="shared" si="2"/>
        <v>110.05</v>
      </c>
      <c r="AF6" s="91">
        <f t="shared" si="2"/>
        <v>108.87</v>
      </c>
      <c r="AG6" s="91">
        <f t="shared" si="2"/>
        <v>108.61</v>
      </c>
      <c r="AH6" s="85" t="str">
        <f>IF(AH7="","",IF(AH7="-","【-】","【"&amp;SUBSTITUTE(TEXT(AH7,"#,##0.00"),"-","△")&amp;"】"))</f>
        <v>【112.01】</v>
      </c>
      <c r="AI6" s="85">
        <f t="shared" ref="AI6:AR6" si="3">IF(AI7="",NA(),AI7)</f>
        <v>0</v>
      </c>
      <c r="AJ6" s="85">
        <f t="shared" si="3"/>
        <v>0</v>
      </c>
      <c r="AK6" s="85">
        <f t="shared" si="3"/>
        <v>0</v>
      </c>
      <c r="AL6" s="85">
        <f t="shared" si="3"/>
        <v>0</v>
      </c>
      <c r="AM6" s="85">
        <f t="shared" si="3"/>
        <v>0</v>
      </c>
      <c r="AN6" s="91">
        <f t="shared" si="3"/>
        <v>1.9300000000000002</v>
      </c>
      <c r="AO6" s="91">
        <f t="shared" si="3"/>
        <v>1.72</v>
      </c>
      <c r="AP6" s="91">
        <f t="shared" si="3"/>
        <v>2.64</v>
      </c>
      <c r="AQ6" s="91">
        <f t="shared" si="3"/>
        <v>3.16</v>
      </c>
      <c r="AR6" s="91">
        <f t="shared" si="3"/>
        <v>3.59</v>
      </c>
      <c r="AS6" s="85" t="str">
        <f>IF(AS7="","",IF(AS7="-","【-】","【"&amp;SUBSTITUTE(TEXT(AS7,"#,##0.00"),"-","△")&amp;"】"))</f>
        <v>【1.08】</v>
      </c>
      <c r="AT6" s="91">
        <f t="shared" ref="AT6:BC6" si="4">IF(AT7="",NA(),AT7)</f>
        <v>1598.44</v>
      </c>
      <c r="AU6" s="91">
        <f t="shared" si="4"/>
        <v>1931.09</v>
      </c>
      <c r="AV6" s="91">
        <f t="shared" si="4"/>
        <v>1860.95</v>
      </c>
      <c r="AW6" s="91">
        <f t="shared" si="4"/>
        <v>1621.35</v>
      </c>
      <c r="AX6" s="91">
        <f t="shared" si="4"/>
        <v>1069.54</v>
      </c>
      <c r="AY6" s="91">
        <f t="shared" si="4"/>
        <v>391.54</v>
      </c>
      <c r="AZ6" s="91">
        <f t="shared" si="4"/>
        <v>384.34</v>
      </c>
      <c r="BA6" s="91">
        <f t="shared" si="4"/>
        <v>359.47</v>
      </c>
      <c r="BB6" s="91">
        <f t="shared" si="4"/>
        <v>369.69</v>
      </c>
      <c r="BC6" s="91">
        <f t="shared" si="4"/>
        <v>379.08</v>
      </c>
      <c r="BD6" s="85" t="str">
        <f>IF(BD7="","",IF(BD7="-","【-】","【"&amp;SUBSTITUTE(TEXT(BD7,"#,##0.00"),"-","△")&amp;"】"))</f>
        <v>【264.97】</v>
      </c>
      <c r="BE6" s="91">
        <f t="shared" ref="BE6:BN6" si="5">IF(BE7="",NA(),BE7)</f>
        <v>456.37</v>
      </c>
      <c r="BF6" s="91">
        <f t="shared" si="5"/>
        <v>500.48</v>
      </c>
      <c r="BG6" s="91">
        <f t="shared" si="5"/>
        <v>523.48</v>
      </c>
      <c r="BH6" s="91">
        <f t="shared" si="5"/>
        <v>514.83000000000004</v>
      </c>
      <c r="BI6" s="91">
        <f t="shared" si="5"/>
        <v>504.86</v>
      </c>
      <c r="BJ6" s="91">
        <f t="shared" si="5"/>
        <v>386.97</v>
      </c>
      <c r="BK6" s="91">
        <f t="shared" si="5"/>
        <v>380.58</v>
      </c>
      <c r="BL6" s="91">
        <f t="shared" si="5"/>
        <v>401.79</v>
      </c>
      <c r="BM6" s="91">
        <f t="shared" si="5"/>
        <v>402.99</v>
      </c>
      <c r="BN6" s="91">
        <f t="shared" si="5"/>
        <v>398.98</v>
      </c>
      <c r="BO6" s="85" t="str">
        <f>IF(BO7="","",IF(BO7="-","【-】","【"&amp;SUBSTITUTE(TEXT(BO7,"#,##0.00"),"-","△")&amp;"】"))</f>
        <v>【266.61】</v>
      </c>
      <c r="BP6" s="91">
        <f t="shared" ref="BP6:BY6" si="6">IF(BP7="",NA(),BP7)</f>
        <v>123.63</v>
      </c>
      <c r="BQ6" s="91">
        <f t="shared" si="6"/>
        <v>115.93</v>
      </c>
      <c r="BR6" s="91">
        <f t="shared" si="6"/>
        <v>105.87</v>
      </c>
      <c r="BS6" s="91">
        <f t="shared" si="6"/>
        <v>109.22</v>
      </c>
      <c r="BT6" s="91">
        <f t="shared" si="6"/>
        <v>99.81</v>
      </c>
      <c r="BU6" s="91">
        <f t="shared" si="6"/>
        <v>101.72</v>
      </c>
      <c r="BV6" s="91">
        <f t="shared" si="6"/>
        <v>102.38</v>
      </c>
      <c r="BW6" s="91">
        <f t="shared" si="6"/>
        <v>100.12</v>
      </c>
      <c r="BX6" s="91">
        <f t="shared" si="6"/>
        <v>98.66</v>
      </c>
      <c r="BY6" s="91">
        <f t="shared" si="6"/>
        <v>98.64</v>
      </c>
      <c r="BZ6" s="85" t="str">
        <f>IF(BZ7="","",IF(BZ7="-","【-】","【"&amp;SUBSTITUTE(TEXT(BZ7,"#,##0.00"),"-","△")&amp;"】"))</f>
        <v>【103.24】</v>
      </c>
      <c r="CA6" s="91">
        <f t="shared" ref="CA6:CJ6" si="7">IF(CA7="",NA(),CA7)</f>
        <v>175.29</v>
      </c>
      <c r="CB6" s="91">
        <f t="shared" si="7"/>
        <v>186.97</v>
      </c>
      <c r="CC6" s="91">
        <f t="shared" si="7"/>
        <v>205.18</v>
      </c>
      <c r="CD6" s="91">
        <f t="shared" si="7"/>
        <v>198.72</v>
      </c>
      <c r="CE6" s="91">
        <f t="shared" si="7"/>
        <v>216.96</v>
      </c>
      <c r="CF6" s="91">
        <f t="shared" si="7"/>
        <v>168.2</v>
      </c>
      <c r="CG6" s="91">
        <f t="shared" si="7"/>
        <v>168.67</v>
      </c>
      <c r="CH6" s="91">
        <f t="shared" si="7"/>
        <v>174.97</v>
      </c>
      <c r="CI6" s="91">
        <f t="shared" si="7"/>
        <v>178.59</v>
      </c>
      <c r="CJ6" s="91">
        <f t="shared" si="7"/>
        <v>178.92</v>
      </c>
      <c r="CK6" s="85" t="str">
        <f>IF(CK7="","",IF(CK7="-","【-】","【"&amp;SUBSTITUTE(TEXT(CK7,"#,##0.00"),"-","△")&amp;"】"))</f>
        <v>【168.38】</v>
      </c>
      <c r="CL6" s="91">
        <f t="shared" ref="CL6:CU6" si="8">IF(CL7="",NA(),CL7)</f>
        <v>64.45</v>
      </c>
      <c r="CM6" s="91">
        <f t="shared" si="8"/>
        <v>68.3</v>
      </c>
      <c r="CN6" s="91">
        <f t="shared" si="8"/>
        <v>68.05</v>
      </c>
      <c r="CO6" s="91">
        <f t="shared" si="8"/>
        <v>66.13</v>
      </c>
      <c r="CP6" s="91">
        <f t="shared" si="8"/>
        <v>65.48</v>
      </c>
      <c r="CQ6" s="91">
        <f t="shared" si="8"/>
        <v>54.77</v>
      </c>
      <c r="CR6" s="91">
        <f t="shared" si="8"/>
        <v>54.92</v>
      </c>
      <c r="CS6" s="91">
        <f t="shared" si="8"/>
        <v>55.63</v>
      </c>
      <c r="CT6" s="91">
        <f t="shared" si="8"/>
        <v>55.03</v>
      </c>
      <c r="CU6" s="91">
        <f t="shared" si="8"/>
        <v>55.14</v>
      </c>
      <c r="CV6" s="85" t="str">
        <f>IF(CV7="","",IF(CV7="-","【-】","【"&amp;SUBSTITUTE(TEXT(CV7,"#,##0.00"),"-","△")&amp;"】"))</f>
        <v>【60.00】</v>
      </c>
      <c r="CW6" s="91">
        <f t="shared" ref="CW6:DF6" si="9">IF(CW7="",NA(),CW7)</f>
        <v>90.62</v>
      </c>
      <c r="CX6" s="91">
        <f t="shared" si="9"/>
        <v>85.47</v>
      </c>
      <c r="CY6" s="91">
        <f t="shared" si="9"/>
        <v>85.8</v>
      </c>
      <c r="CZ6" s="91">
        <f t="shared" si="9"/>
        <v>87.71</v>
      </c>
      <c r="DA6" s="91">
        <f t="shared" si="9"/>
        <v>89.02</v>
      </c>
      <c r="DB6" s="91">
        <f t="shared" si="9"/>
        <v>82.89</v>
      </c>
      <c r="DC6" s="91">
        <f t="shared" si="9"/>
        <v>82.66</v>
      </c>
      <c r="DD6" s="91">
        <f t="shared" si="9"/>
        <v>82.04</v>
      </c>
      <c r="DE6" s="91">
        <f t="shared" si="9"/>
        <v>81.900000000000006</v>
      </c>
      <c r="DF6" s="91">
        <f t="shared" si="9"/>
        <v>81.39</v>
      </c>
      <c r="DG6" s="85" t="str">
        <f>IF(DG7="","",IF(DG7="-","【-】","【"&amp;SUBSTITUTE(TEXT(DG7,"#,##0.00"),"-","△")&amp;"】"))</f>
        <v>【89.80】</v>
      </c>
      <c r="DH6" s="91">
        <f t="shared" ref="DH6:DQ6" si="10">IF(DH7="",NA(),DH7)</f>
        <v>41.25</v>
      </c>
      <c r="DI6" s="91">
        <f t="shared" si="10"/>
        <v>41.67</v>
      </c>
      <c r="DJ6" s="91">
        <f t="shared" si="10"/>
        <v>42.09</v>
      </c>
      <c r="DK6" s="91">
        <f t="shared" si="10"/>
        <v>42.45</v>
      </c>
      <c r="DL6" s="91">
        <f t="shared" si="10"/>
        <v>42.17</v>
      </c>
      <c r="DM6" s="91">
        <f t="shared" si="10"/>
        <v>47.46</v>
      </c>
      <c r="DN6" s="91">
        <f t="shared" si="10"/>
        <v>48.49</v>
      </c>
      <c r="DO6" s="91">
        <f t="shared" si="10"/>
        <v>48.05</v>
      </c>
      <c r="DP6" s="91">
        <f t="shared" si="10"/>
        <v>48.87</v>
      </c>
      <c r="DQ6" s="91">
        <f t="shared" si="10"/>
        <v>49.92</v>
      </c>
      <c r="DR6" s="85" t="str">
        <f>IF(DR7="","",IF(DR7="-","【-】","【"&amp;SUBSTITUTE(TEXT(DR7,"#,##0.00"),"-","△")&amp;"】"))</f>
        <v>【49.59】</v>
      </c>
      <c r="DS6" s="91">
        <f t="shared" ref="DS6:EB6" si="11">IF(DS7="",NA(),DS7)</f>
        <v>9.33</v>
      </c>
      <c r="DT6" s="91">
        <f t="shared" si="11"/>
        <v>11.2</v>
      </c>
      <c r="DU6" s="91">
        <f t="shared" si="11"/>
        <v>11.17</v>
      </c>
      <c r="DV6" s="91">
        <f t="shared" si="11"/>
        <v>11.08</v>
      </c>
      <c r="DW6" s="91">
        <f t="shared" si="11"/>
        <v>10.99</v>
      </c>
      <c r="DX6" s="91">
        <f t="shared" si="11"/>
        <v>9.7100000000000009</v>
      </c>
      <c r="DY6" s="91">
        <f t="shared" si="11"/>
        <v>12.79</v>
      </c>
      <c r="DZ6" s="91">
        <f t="shared" si="11"/>
        <v>13.39</v>
      </c>
      <c r="EA6" s="91">
        <f t="shared" si="11"/>
        <v>14.85</v>
      </c>
      <c r="EB6" s="91">
        <f t="shared" si="11"/>
        <v>16.88</v>
      </c>
      <c r="EC6" s="85" t="str">
        <f>IF(EC7="","",IF(EC7="-","【-】","【"&amp;SUBSTITUTE(TEXT(EC7,"#,##0.00"),"-","△")&amp;"】"))</f>
        <v>【19.44】</v>
      </c>
      <c r="ED6" s="91">
        <f t="shared" ref="ED6:EM6" si="12">IF(ED7="",NA(),ED7)</f>
        <v>5.e-002</v>
      </c>
      <c r="EE6" s="91">
        <f t="shared" si="12"/>
        <v>0.82</v>
      </c>
      <c r="EF6" s="91">
        <f t="shared" si="12"/>
        <v>0.16</v>
      </c>
      <c r="EG6" s="91">
        <f t="shared" si="12"/>
        <v>0.19</v>
      </c>
      <c r="EH6" s="91">
        <f t="shared" si="12"/>
        <v>2.83</v>
      </c>
      <c r="EI6" s="91">
        <f t="shared" si="12"/>
        <v>0.99</v>
      </c>
      <c r="EJ6" s="91">
        <f t="shared" si="12"/>
        <v>0.71</v>
      </c>
      <c r="EK6" s="91">
        <f t="shared" si="12"/>
        <v>0.54</v>
      </c>
      <c r="EL6" s="91">
        <f t="shared" si="12"/>
        <v>0.5</v>
      </c>
      <c r="EM6" s="91">
        <f t="shared" si="12"/>
        <v>0.52</v>
      </c>
      <c r="EN6" s="85" t="str">
        <f>IF(EN7="","",IF(EN7="-","【-】","【"&amp;SUBSTITUTE(TEXT(EN7,"#,##0.00"),"-","△")&amp;"】"))</f>
        <v>【0.68】</v>
      </c>
    </row>
    <row r="7" spans="1:144" s="69" customFormat="1">
      <c r="A7" s="70"/>
      <c r="B7" s="76">
        <v>2019</v>
      </c>
      <c r="C7" s="76">
        <v>16926</v>
      </c>
      <c r="D7" s="76">
        <v>46</v>
      </c>
      <c r="E7" s="76">
        <v>1</v>
      </c>
      <c r="F7" s="76">
        <v>0</v>
      </c>
      <c r="G7" s="76">
        <v>1</v>
      </c>
      <c r="H7" s="76" t="s">
        <v>94</v>
      </c>
      <c r="I7" s="76" t="s">
        <v>95</v>
      </c>
      <c r="J7" s="76" t="s">
        <v>96</v>
      </c>
      <c r="K7" s="76" t="s">
        <v>97</v>
      </c>
      <c r="L7" s="76" t="s">
        <v>98</v>
      </c>
      <c r="M7" s="76" t="s">
        <v>13</v>
      </c>
      <c r="N7" s="86" t="s">
        <v>99</v>
      </c>
      <c r="O7" s="86">
        <v>63.63</v>
      </c>
      <c r="P7" s="86">
        <v>86.54</v>
      </c>
      <c r="Q7" s="86">
        <v>4158</v>
      </c>
      <c r="R7" s="86">
        <v>23392</v>
      </c>
      <c r="S7" s="86">
        <v>684.87</v>
      </c>
      <c r="T7" s="86">
        <v>34.159999999999997</v>
      </c>
      <c r="U7" s="86">
        <v>19983</v>
      </c>
      <c r="V7" s="86">
        <v>54.4</v>
      </c>
      <c r="W7" s="86">
        <v>367.33</v>
      </c>
      <c r="X7" s="86">
        <v>129.05000000000001</v>
      </c>
      <c r="Y7" s="86">
        <v>118.6</v>
      </c>
      <c r="Z7" s="86">
        <v>109.09</v>
      </c>
      <c r="AA7" s="86">
        <v>112.48</v>
      </c>
      <c r="AB7" s="86">
        <v>103.1</v>
      </c>
      <c r="AC7" s="86">
        <v>111.21</v>
      </c>
      <c r="AD7" s="86">
        <v>111.71</v>
      </c>
      <c r="AE7" s="86">
        <v>110.05</v>
      </c>
      <c r="AF7" s="86">
        <v>108.87</v>
      </c>
      <c r="AG7" s="86">
        <v>108.61</v>
      </c>
      <c r="AH7" s="86">
        <v>112.01</v>
      </c>
      <c r="AI7" s="86">
        <v>0</v>
      </c>
      <c r="AJ7" s="86">
        <v>0</v>
      </c>
      <c r="AK7" s="86">
        <v>0</v>
      </c>
      <c r="AL7" s="86">
        <v>0</v>
      </c>
      <c r="AM7" s="86">
        <v>0</v>
      </c>
      <c r="AN7" s="86">
        <v>1.9300000000000002</v>
      </c>
      <c r="AO7" s="86">
        <v>1.72</v>
      </c>
      <c r="AP7" s="86">
        <v>2.64</v>
      </c>
      <c r="AQ7" s="86">
        <v>3.16</v>
      </c>
      <c r="AR7" s="86">
        <v>3.59</v>
      </c>
      <c r="AS7" s="86">
        <v>1.08</v>
      </c>
      <c r="AT7" s="86">
        <v>1598.44</v>
      </c>
      <c r="AU7" s="86">
        <v>1931.09</v>
      </c>
      <c r="AV7" s="86">
        <v>1860.95</v>
      </c>
      <c r="AW7" s="86">
        <v>1621.35</v>
      </c>
      <c r="AX7" s="86">
        <v>1069.54</v>
      </c>
      <c r="AY7" s="86">
        <v>391.54</v>
      </c>
      <c r="AZ7" s="86">
        <v>384.34</v>
      </c>
      <c r="BA7" s="86">
        <v>359.47</v>
      </c>
      <c r="BB7" s="86">
        <v>369.69</v>
      </c>
      <c r="BC7" s="86">
        <v>379.08</v>
      </c>
      <c r="BD7" s="86">
        <v>264.97000000000003</v>
      </c>
      <c r="BE7" s="86">
        <v>456.37</v>
      </c>
      <c r="BF7" s="86">
        <v>500.48</v>
      </c>
      <c r="BG7" s="86">
        <v>523.48</v>
      </c>
      <c r="BH7" s="86">
        <v>514.83000000000004</v>
      </c>
      <c r="BI7" s="86">
        <v>504.86</v>
      </c>
      <c r="BJ7" s="86">
        <v>386.97</v>
      </c>
      <c r="BK7" s="86">
        <v>380.58</v>
      </c>
      <c r="BL7" s="86">
        <v>401.79</v>
      </c>
      <c r="BM7" s="86">
        <v>402.99</v>
      </c>
      <c r="BN7" s="86">
        <v>398.98</v>
      </c>
      <c r="BO7" s="86">
        <v>266.61</v>
      </c>
      <c r="BP7" s="86">
        <v>123.63</v>
      </c>
      <c r="BQ7" s="86">
        <v>115.93</v>
      </c>
      <c r="BR7" s="86">
        <v>105.87</v>
      </c>
      <c r="BS7" s="86">
        <v>109.22</v>
      </c>
      <c r="BT7" s="86">
        <v>99.81</v>
      </c>
      <c r="BU7" s="86">
        <v>101.72</v>
      </c>
      <c r="BV7" s="86">
        <v>102.38</v>
      </c>
      <c r="BW7" s="86">
        <v>100.12</v>
      </c>
      <c r="BX7" s="86">
        <v>98.66</v>
      </c>
      <c r="BY7" s="86">
        <v>98.64</v>
      </c>
      <c r="BZ7" s="86">
        <v>103.24</v>
      </c>
      <c r="CA7" s="86">
        <v>175.29</v>
      </c>
      <c r="CB7" s="86">
        <v>186.97</v>
      </c>
      <c r="CC7" s="86">
        <v>205.18</v>
      </c>
      <c r="CD7" s="86">
        <v>198.72</v>
      </c>
      <c r="CE7" s="86">
        <v>216.96</v>
      </c>
      <c r="CF7" s="86">
        <v>168.2</v>
      </c>
      <c r="CG7" s="86">
        <v>168.67</v>
      </c>
      <c r="CH7" s="86">
        <v>174.97</v>
      </c>
      <c r="CI7" s="86">
        <v>178.59</v>
      </c>
      <c r="CJ7" s="86">
        <v>178.92</v>
      </c>
      <c r="CK7" s="86">
        <v>168.38</v>
      </c>
      <c r="CL7" s="86">
        <v>64.45</v>
      </c>
      <c r="CM7" s="86">
        <v>68.3</v>
      </c>
      <c r="CN7" s="86">
        <v>68.05</v>
      </c>
      <c r="CO7" s="86">
        <v>66.13</v>
      </c>
      <c r="CP7" s="86">
        <v>65.48</v>
      </c>
      <c r="CQ7" s="86">
        <v>54.77</v>
      </c>
      <c r="CR7" s="86">
        <v>54.92</v>
      </c>
      <c r="CS7" s="86">
        <v>55.63</v>
      </c>
      <c r="CT7" s="86">
        <v>55.03</v>
      </c>
      <c r="CU7" s="86">
        <v>55.14</v>
      </c>
      <c r="CV7" s="86">
        <v>60</v>
      </c>
      <c r="CW7" s="86">
        <v>90.62</v>
      </c>
      <c r="CX7" s="86">
        <v>85.47</v>
      </c>
      <c r="CY7" s="86">
        <v>85.8</v>
      </c>
      <c r="CZ7" s="86">
        <v>87.71</v>
      </c>
      <c r="DA7" s="86">
        <v>89.02</v>
      </c>
      <c r="DB7" s="86">
        <v>82.89</v>
      </c>
      <c r="DC7" s="86">
        <v>82.66</v>
      </c>
      <c r="DD7" s="86">
        <v>82.04</v>
      </c>
      <c r="DE7" s="86">
        <v>81.900000000000006</v>
      </c>
      <c r="DF7" s="86">
        <v>81.39</v>
      </c>
      <c r="DG7" s="86">
        <v>89.8</v>
      </c>
      <c r="DH7" s="86">
        <v>41.25</v>
      </c>
      <c r="DI7" s="86">
        <v>41.67</v>
      </c>
      <c r="DJ7" s="86">
        <v>42.09</v>
      </c>
      <c r="DK7" s="86">
        <v>42.45</v>
      </c>
      <c r="DL7" s="86">
        <v>42.17</v>
      </c>
      <c r="DM7" s="86">
        <v>47.46</v>
      </c>
      <c r="DN7" s="86">
        <v>48.49</v>
      </c>
      <c r="DO7" s="86">
        <v>48.05</v>
      </c>
      <c r="DP7" s="86">
        <v>48.87</v>
      </c>
      <c r="DQ7" s="86">
        <v>49.92</v>
      </c>
      <c r="DR7" s="86">
        <v>49.59</v>
      </c>
      <c r="DS7" s="86">
        <v>9.33</v>
      </c>
      <c r="DT7" s="86">
        <v>11.2</v>
      </c>
      <c r="DU7" s="86">
        <v>11.17</v>
      </c>
      <c r="DV7" s="86">
        <v>11.08</v>
      </c>
      <c r="DW7" s="86">
        <v>10.99</v>
      </c>
      <c r="DX7" s="86">
        <v>9.7100000000000009</v>
      </c>
      <c r="DY7" s="86">
        <v>12.79</v>
      </c>
      <c r="DZ7" s="86">
        <v>13.39</v>
      </c>
      <c r="EA7" s="86">
        <v>14.85</v>
      </c>
      <c r="EB7" s="86">
        <v>16.88</v>
      </c>
      <c r="EC7" s="86">
        <v>19.440000000000001</v>
      </c>
      <c r="ED7" s="86">
        <v>5.e-002</v>
      </c>
      <c r="EE7" s="86">
        <v>0.82</v>
      </c>
      <c r="EF7" s="86">
        <v>0.16</v>
      </c>
      <c r="EG7" s="86">
        <v>0.19</v>
      </c>
      <c r="EH7" s="86">
        <v>2.83</v>
      </c>
      <c r="EI7" s="86">
        <v>0.99</v>
      </c>
      <c r="EJ7" s="86">
        <v>0.71</v>
      </c>
      <c r="EK7" s="86">
        <v>0.54</v>
      </c>
      <c r="EL7" s="86">
        <v>0.5</v>
      </c>
      <c r="EM7" s="86">
        <v>0.52</v>
      </c>
      <c r="EN7" s="86">
        <v>0.68</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46388</v>
      </c>
      <c r="C10" s="77">
        <f>DATEVALUE($B7+12-C11&amp;"/1/"&amp;C12)</f>
        <v>46753</v>
      </c>
      <c r="D10" s="77">
        <f>DATEVALUE($B7+12-D11&amp;"/1/"&amp;D12)</f>
        <v>47119</v>
      </c>
      <c r="E10" s="77">
        <f>DATEVALUE($B7+12-E11&amp;"/1/"&amp;E12)</f>
        <v>47484</v>
      </c>
      <c r="F10" s="79">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cp:lastPrinted>2021-01-19T04:34:14Z</cp:lastPrinted>
  <dcterms:created xsi:type="dcterms:W3CDTF">2020-12-04T02:02:22Z</dcterms:created>
  <dcterms:modified xsi:type="dcterms:W3CDTF">2024-10-01T00:41:39Z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2024-10-01T00:41:39Z</vt:filetime>
  </property>
</Properties>
</file>