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x30smsPdv7FIDjS445Sfgf84JPGL+CYcB2yI7Mhax6Cz9WRKAkj5cq/8oX+LcNdB5uqfv90r5eBabmB/ctfmg==" workbookSaltValue="q8YH/Ur6arN8SdQW5+vx4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<sst xmlns="http://schemas.openxmlformats.org/spreadsheetml/2006/main" xmlns:r="http://schemas.openxmlformats.org/officeDocument/2006/relationships" count="116" uniqueCount="116">
  <si>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1④</t>
  </si>
  <si>
    <t>　平成26年度に策定した中標津町下水道経営戦略（中期ビジョン）に基づき経営を行っている。
　類似団体との比較において、突出している項目はないが、①収益的収支比率の改善が喫緊の課題であると言える。直近数年間は施設等の更新時期の到来前だったことから、数値としては全体的に安定して推移してきた。
　しかし、供用開始後20年余りが経過した処理施設の更新を、地方債を財源として令和3年度より毎年行うことから、今後は地方債償還金が増加することが見込まれる。地方債償還金の増加は、これら指標の数値に大きく関係することから、これまでの数値を悪化させることのないよう、さらなる効率的な経営に取り組む必要がある。
　</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</si>
  <si>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</si>
  <si>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</si>
  <si>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</si>
  <si>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</si>
  <si>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</si>
  <si>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</si>
  <si>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</si>
  <si>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</si>
  <si>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</si>
  <si>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</si>
  <si>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</si>
  <si>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</si>
  <si>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</si>
  <si>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</si>
  <si>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</si>
  <si>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</si>
  <si>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</si>
  <si>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</si>
  <si>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</si>
  <si>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</si>
  <si>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</si>
  <si>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</si>
  <si>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</si>
  <si>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</si>
  <si>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</si>
  <si>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</si>
  <si>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</si>
  <si>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</si>
  <si>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</si>
  <si>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</si>
  <si>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</si>
  <si>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</si>
  <si>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</si>
  <si>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</si>
  <si>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</si>
  <si>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</si>
  <si>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</si>
  <si>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</si>
  <si>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</si>
  <si>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</si>
  <si>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</si>
  <si>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</si>
  <si>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</si>
  <si>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</si>
  <si>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</si>
  <si>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</si>
  <si>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</si>
  <si>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</si>
  <si>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</si>
  <si>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</si>
  <si>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</si>
  <si>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</si>
  <si>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</si>
  <si>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</si>
  <si>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</si>
  <si>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</si>
  <si>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</si>
  <si>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</si>
  <si>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</si>
  <si>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</si>
  <si>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</si>
  <si>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</si>
  <si>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</si>
  <si>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</si>
  <si>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</si>
  <si>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</si>
  <si>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</si>
  <si>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</si>
  <si>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</si>
  <si>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</si>
  <si>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</si>
  <si>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</si>
  <si>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</si>
  <si>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</si>
  <si>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</si>
  <si>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</si>
  <si>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</si>
  <si>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</si>
  <si>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</si>
  <si>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</si>
  <si>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</si>
  <si>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</si>
  <si>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</si>
  <si>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</si>
  <si>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</si>
  <si>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</si>
  <si>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</si>
  <si>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</si>
  <si>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</si>
  <si>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</si>
  <si>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</si>
  <si>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</si>
  <si>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</si>
  <si>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</si>
  <si>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</si>
  <si>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</si>
  <si>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</si>
  <si>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</si>
  <si>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</si>
  <si>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</si>
  <si>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</si>
  <si>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</si>
  <si>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</si>
  <si>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</si>
  <si>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</si>
  <si>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</si>
  <si>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</si>
  <si>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</si>
  <si>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</si>
  <si>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</si>
  <si>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</si>
  <si>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</si>
  <si>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③農業集落排水の管渠更新は、法定耐用年数まで相当な期間があるため更新延長は無く0％となっているが、今後、計画的な更新が必要となってくる。</t>
  </si>
  <si>
    <t>①総収益は増加したものの、地方債の償還金も増加したことで前年度に比べ減少した。
④年々企業債残高は減少しており、類似団体と比較しても低い数値となっている。
⑤100％を下回っているが、類似団体及び全国平均値と比較して高い数値で推移しているが、処理人口の減少により使用料が減少傾向にあることから、未収金の回収など収入確保に努める。
⑥前年度と比べて増加し、類似団体平均値を上回った。今後は汚水処理に係る経費を抑える。
⑦同程度の数値で推移している。類似団体平均値との差についても同様。今後は、人口減に伴い、施設の改修には、サイズダウンも検討する必要がある。
⑧類似団体及び全国平均値と比較して高い数値で推移している。水洗化率の上昇については、新築の建物が増え、老朽化している非水洗の建物が解体などにより減っていっているためと考えられる。</t>
    <rPh sb="1" eb="4">
      <t>ソウシュウエキ</t>
    </rPh>
    <rPh sb="5" eb="7">
      <t>ゾウカ</t>
    </rPh>
    <rPh sb="13" eb="16">
      <t>チホウサイ</t>
    </rPh>
    <rPh sb="17" eb="19">
      <t>ショウカン</t>
    </rPh>
    <rPh sb="19" eb="20">
      <t>キン</t>
    </rPh>
    <rPh sb="21" eb="23">
      <t>ゾウカ</t>
    </rPh>
    <rPh sb="123" eb="125">
      <t>ショリ</t>
    </rPh>
    <rPh sb="125" eb="127">
      <t>ジンコウ</t>
    </rPh>
    <rPh sb="128" eb="130">
      <t>ゲンショウ</t>
    </rPh>
    <rPh sb="133" eb="136">
      <t>シヨウリョウ</t>
    </rPh>
    <rPh sb="137" eb="139">
      <t>ゲンショウ</t>
    </rPh>
    <rPh sb="139" eb="141">
      <t>ケイコウ</t>
    </rPh>
    <rPh sb="149" eb="152">
      <t>ミシュウキン</t>
    </rPh>
    <rPh sb="153" eb="155">
      <t>カイシュウ</t>
    </rPh>
    <rPh sb="157" eb="159">
      <t>シュウニュウ</t>
    </rPh>
    <rPh sb="159" eb="161">
      <t>カクホ</t>
    </rPh>
    <rPh sb="162" eb="163">
      <t>ツト</t>
    </rPh>
    <rPh sb="193" eb="195">
      <t>コンゴ</t>
    </rPh>
    <rPh sb="196" eb="198">
      <t>オスイ</t>
    </rPh>
    <rPh sb="198" eb="200">
      <t>ショリ</t>
    </rPh>
    <rPh sb="201" eb="202">
      <t>カカ</t>
    </rPh>
    <rPh sb="203" eb="205">
      <t>ケイヒ</t>
    </rPh>
    <rPh sb="206" eb="207">
      <t>オサ</t>
    </rPh>
    <rPh sb="245" eb="247">
      <t>コンゴ</t>
    </rPh>
    <rPh sb="249" eb="252">
      <t>ジンコウゲン</t>
    </rPh>
    <rPh sb="253" eb="254">
      <t>トモナ</t>
    </rPh>
    <rPh sb="256" eb="258">
      <t>シセツ</t>
    </rPh>
    <rPh sb="259" eb="261">
      <t>カイシュウ</t>
    </rPh>
    <rPh sb="271" eb="273">
      <t>ケントウ</t>
    </rPh>
    <rPh sb="275" eb="277">
      <t>ヒツヨウ</t>
    </rPh>
    <rPh sb="312" eb="315">
      <t>スイセンカ</t>
    </rPh>
    <rPh sb="315" eb="316">
      <t>リツ</t>
    </rPh>
    <rPh sb="317" eb="319">
      <t>ジョウショウ</t>
    </rPh>
    <rPh sb="325" eb="327">
      <t>シンチク</t>
    </rPh>
    <rPh sb="328" eb="330">
      <t>タテモノ</t>
    </rPh>
    <rPh sb="331" eb="332">
      <t>フ</t>
    </rPh>
    <rPh sb="334" eb="337">
      <t>ロウキュウカ</t>
    </rPh>
    <rPh sb="341" eb="342">
      <t>ヒ</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</si>
</sst>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1.e-002</c:v>
                </c:pt>
                <c:pt idx="3">
                  <c:v>2.e-002</c:v>
                </c:pt>
                <c:pt idx="4">
                  <c:v>0.25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42.36</c:v>
                </c:pt>
                <c:pt idx="1">
                  <c:v>44.09</c:v>
                </c:pt>
                <c:pt idx="2">
                  <c:v>41.13</c:v>
                </c:pt>
                <c:pt idx="3">
                  <c:v>40.39</c:v>
                </c:pt>
                <c:pt idx="4">
                  <c:v>42.86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50.68</c:v>
                </c:pt>
                <c:pt idx="3">
                  <c:v>50.14</c:v>
                </c:pt>
                <c:pt idx="4">
                  <c:v>54.83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85.68</c:v>
                </c:pt>
                <c:pt idx="1">
                  <c:v>89.39</c:v>
                </c:pt>
                <c:pt idx="2">
                  <c:v>89.31</c:v>
                </c:pt>
                <c:pt idx="3">
                  <c:v>90.46</c:v>
                </c:pt>
                <c:pt idx="4">
                  <c:v>91.85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84.86</c:v>
                </c:pt>
                <c:pt idx="3">
                  <c:v>84.98</c:v>
                </c:pt>
                <c:pt idx="4">
                  <c:v>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94.33</c:v>
                </c:pt>
                <c:pt idx="1">
                  <c:v>87.63</c:v>
                </c:pt>
                <c:pt idx="2">
                  <c:v>91.97</c:v>
                </c:pt>
                <c:pt idx="3">
                  <c:v>87.45</c:v>
                </c:pt>
                <c:pt idx="4">
                  <c:v>86.74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1023.47</c:v>
                </c:pt>
                <c:pt idx="1">
                  <c:v>892.19</c:v>
                </c:pt>
                <c:pt idx="2">
                  <c:v>828.88</c:v>
                </c:pt>
                <c:pt idx="3">
                  <c:v>775.03</c:v>
                </c:pt>
                <c:pt idx="4">
                  <c:v>673.26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789.46</c:v>
                </c:pt>
                <c:pt idx="3">
                  <c:v>826.83</c:v>
                </c:pt>
                <c:pt idx="4">
                  <c:v>867.83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87.83</c:v>
                </c:pt>
                <c:pt idx="1">
                  <c:v>75.540000000000006</c:v>
                </c:pt>
                <c:pt idx="2">
                  <c:v>75.47</c:v>
                </c:pt>
                <c:pt idx="3">
                  <c:v>73.069999999999993</c:v>
                </c:pt>
                <c:pt idx="4">
                  <c:v>67.650000000000006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57.77</c:v>
                </c:pt>
                <c:pt idx="3">
                  <c:v>57.31</c:v>
                </c:pt>
                <c:pt idx="4">
                  <c:v>57.08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228.74</c:v>
                </c:pt>
                <c:pt idx="1">
                  <c:v>264.79000000000002</c:v>
                </c:pt>
                <c:pt idx="2">
                  <c:v>266.87</c:v>
                </c:pt>
                <c:pt idx="3">
                  <c:v>283.51</c:v>
                </c:pt>
                <c:pt idx="4">
                  <c:v>303.10000000000002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274.35000000000002</c:v>
                </c:pt>
                <c:pt idx="3">
                  <c:v>273.52</c:v>
                </c:pt>
                <c:pt idx="4">
                  <c:v>274.99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23203</v>
      </c>
      <c r="AM8" s="22"/>
      <c r="AN8" s="22"/>
      <c r="AO8" s="22"/>
      <c r="AP8" s="22"/>
      <c r="AQ8" s="22"/>
      <c r="AR8" s="22"/>
      <c r="AS8" s="22"/>
      <c r="AT8" s="7">
        <f>データ!T6</f>
        <v>684.87</v>
      </c>
      <c r="AU8" s="7"/>
      <c r="AV8" s="7"/>
      <c r="AW8" s="7"/>
      <c r="AX8" s="7"/>
      <c r="AY8" s="7"/>
      <c r="AZ8" s="7"/>
      <c r="BA8" s="7"/>
      <c r="BB8" s="7">
        <f>データ!U6</f>
        <v>33.880000000000003</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v>
      </c>
      <c r="Q10" s="7"/>
      <c r="R10" s="7"/>
      <c r="S10" s="7"/>
      <c r="T10" s="7"/>
      <c r="U10" s="7"/>
      <c r="V10" s="7"/>
      <c r="W10" s="7">
        <f>データ!Q6</f>
        <v>87.31</v>
      </c>
      <c r="X10" s="7"/>
      <c r="Y10" s="7"/>
      <c r="Z10" s="7"/>
      <c r="AA10" s="7"/>
      <c r="AB10" s="7"/>
      <c r="AC10" s="7"/>
      <c r="AD10" s="22">
        <f>データ!R6</f>
        <v>3806</v>
      </c>
      <c r="AE10" s="22"/>
      <c r="AF10" s="22"/>
      <c r="AG10" s="22"/>
      <c r="AH10" s="22"/>
      <c r="AI10" s="22"/>
      <c r="AJ10" s="22"/>
      <c r="AK10" s="2"/>
      <c r="AL10" s="22">
        <f>データ!V6</f>
        <v>687</v>
      </c>
      <c r="AM10" s="22"/>
      <c r="AN10" s="22"/>
      <c r="AO10" s="22"/>
      <c r="AP10" s="22"/>
      <c r="AQ10" s="22"/>
      <c r="AR10" s="22"/>
      <c r="AS10" s="22"/>
      <c r="AT10" s="7">
        <f>データ!W6</f>
        <v>0.65</v>
      </c>
      <c r="AU10" s="7"/>
      <c r="AV10" s="7"/>
      <c r="AW10" s="7"/>
      <c r="AX10" s="7"/>
      <c r="AY10" s="7"/>
      <c r="AZ10" s="7"/>
      <c r="BA10" s="7"/>
      <c r="BB10" s="7">
        <f>データ!X6</f>
        <v>1056.92</v>
      </c>
      <c r="BC10" s="7"/>
      <c r="BD10" s="7"/>
      <c r="BE10" s="7"/>
      <c r="BF10" s="7"/>
      <c r="BG10" s="7"/>
      <c r="BH10" s="7"/>
      <c r="BI10" s="7"/>
      <c r="BJ10" s="2"/>
      <c r="BK10" s="2"/>
      <c r="BL10" s="30" t="s">
        <v>39</v>
      </c>
      <c r="BM10" s="40"/>
      <c r="BN10" s="47" t="s">
        <v>40</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47</v>
      </c>
      <c r="F85" s="12" t="s">
        <v>48</v>
      </c>
      <c r="G85" s="12" t="s">
        <v>49</v>
      </c>
      <c r="H85" s="12" t="s">
        <v>0</v>
      </c>
      <c r="I85" s="12" t="s">
        <v>9</v>
      </c>
      <c r="J85" s="12" t="s">
        <v>50</v>
      </c>
      <c r="K85" s="12" t="s">
        <v>51</v>
      </c>
      <c r="L85" s="12" t="s">
        <v>34</v>
      </c>
      <c r="M85" s="12" t="s">
        <v>37</v>
      </c>
      <c r="N85" s="12" t="s">
        <v>52</v>
      </c>
      <c r="O85" s="12" t="s">
        <v>54</v>
      </c>
    </row>
    <row r="86" spans="1:78" hidden="1">
      <c r="B86" s="12"/>
      <c r="C86" s="12"/>
      <c r="D86" s="12"/>
      <c r="E86" s="12" t="str">
        <f>データ!AI6</f>
        <v/>
      </c>
      <c r="F86" s="12" t="s">
        <v>41</v>
      </c>
      <c r="G86" s="12" t="s">
        <v>41</v>
      </c>
      <c r="H86" s="12" t="str">
        <f>データ!BP6</f>
        <v>【832.52】</v>
      </c>
      <c r="I86" s="12" t="str">
        <f>データ!CA6</f>
        <v>【60.94】</v>
      </c>
      <c r="J86" s="12" t="str">
        <f>データ!CL6</f>
        <v>【253.04】</v>
      </c>
      <c r="K86" s="12" t="str">
        <f>データ!CW6</f>
        <v>【54.84】</v>
      </c>
      <c r="L86" s="12" t="str">
        <f>データ!DH6</f>
        <v>【86.60】</v>
      </c>
      <c r="M86" s="12" t="s">
        <v>41</v>
      </c>
      <c r="N86" s="12" t="s">
        <v>41</v>
      </c>
      <c r="O86" s="12" t="str">
        <f>データ!EO6</f>
        <v>【0.16】</v>
      </c>
    </row>
  </sheetData>
  <sheetProtection algorithmName="SHA-512" hashValue="NDzB+5Pk9A86FyH3QrbC8jhLOnijGgC7n6IPXgIGlfpeZGz3H2efeCMlxSpuQtm3pSEBKvgp/OeIPb7w1NEfFw==" saltValue="6p5QRtSBVOC9jdBkScvHw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59</v>
      </c>
      <c r="D3" s="62" t="s">
        <v>60</v>
      </c>
      <c r="E3" s="62" t="s">
        <v>5</v>
      </c>
      <c r="F3" s="62" t="s">
        <v>4</v>
      </c>
      <c r="G3" s="62" t="s">
        <v>27</v>
      </c>
      <c r="H3" s="69" t="s">
        <v>56</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63</v>
      </c>
      <c r="BG4" s="81"/>
      <c r="BH4" s="81"/>
      <c r="BI4" s="81"/>
      <c r="BJ4" s="81"/>
      <c r="BK4" s="81"/>
      <c r="BL4" s="81"/>
      <c r="BM4" s="81"/>
      <c r="BN4" s="81"/>
      <c r="BO4" s="81"/>
      <c r="BP4" s="81"/>
      <c r="BQ4" s="81" t="s">
        <v>15</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6</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45</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2020</v>
      </c>
      <c r="C6" s="65">
        <f t="shared" si="1"/>
        <v>16926</v>
      </c>
      <c r="D6" s="65">
        <f t="shared" si="1"/>
        <v>47</v>
      </c>
      <c r="E6" s="65">
        <f t="shared" si="1"/>
        <v>17</v>
      </c>
      <c r="F6" s="65">
        <f t="shared" si="1"/>
        <v>5</v>
      </c>
      <c r="G6" s="65">
        <f t="shared" si="1"/>
        <v>0</v>
      </c>
      <c r="H6" s="65" t="str">
        <f t="shared" si="1"/>
        <v>北海道　中標津町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3</v>
      </c>
      <c r="Q6" s="74">
        <f t="shared" si="1"/>
        <v>87.31</v>
      </c>
      <c r="R6" s="74">
        <f t="shared" si="1"/>
        <v>3806</v>
      </c>
      <c r="S6" s="74">
        <f t="shared" si="1"/>
        <v>23203</v>
      </c>
      <c r="T6" s="74">
        <f t="shared" si="1"/>
        <v>684.87</v>
      </c>
      <c r="U6" s="74">
        <f t="shared" si="1"/>
        <v>33.880000000000003</v>
      </c>
      <c r="V6" s="74">
        <f t="shared" si="1"/>
        <v>687</v>
      </c>
      <c r="W6" s="74">
        <f t="shared" si="1"/>
        <v>0.65</v>
      </c>
      <c r="X6" s="74">
        <f t="shared" si="1"/>
        <v>1056.92</v>
      </c>
      <c r="Y6" s="82">
        <f t="shared" ref="Y6:AH6" si="2">IF(Y7="",NA(),Y7)</f>
        <v>94.33</v>
      </c>
      <c r="Z6" s="82">
        <f t="shared" si="2"/>
        <v>87.63</v>
      </c>
      <c r="AA6" s="82">
        <f t="shared" si="2"/>
        <v>91.97</v>
      </c>
      <c r="AB6" s="82">
        <f t="shared" si="2"/>
        <v>87.45</v>
      </c>
      <c r="AC6" s="82">
        <f t="shared" si="2"/>
        <v>86.74</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1023.47</v>
      </c>
      <c r="BG6" s="82">
        <f t="shared" si="5"/>
        <v>892.19</v>
      </c>
      <c r="BH6" s="82">
        <f t="shared" si="5"/>
        <v>828.88</v>
      </c>
      <c r="BI6" s="82">
        <f t="shared" si="5"/>
        <v>775.03</v>
      </c>
      <c r="BJ6" s="82">
        <f t="shared" si="5"/>
        <v>673.26</v>
      </c>
      <c r="BK6" s="82">
        <f t="shared" si="5"/>
        <v>974.93</v>
      </c>
      <c r="BL6" s="82">
        <f t="shared" si="5"/>
        <v>855.8</v>
      </c>
      <c r="BM6" s="82">
        <f t="shared" si="5"/>
        <v>789.46</v>
      </c>
      <c r="BN6" s="82">
        <f t="shared" si="5"/>
        <v>826.83</v>
      </c>
      <c r="BO6" s="82">
        <f t="shared" si="5"/>
        <v>867.83</v>
      </c>
      <c r="BP6" s="74" t="str">
        <f>IF(BP7="","",IF(BP7="-","【-】","【"&amp;SUBSTITUTE(TEXT(BP7,"#,##0.00"),"-","△")&amp;"】"))</f>
        <v>【832.52】</v>
      </c>
      <c r="BQ6" s="82">
        <f t="shared" ref="BQ6:BZ6" si="6">IF(BQ7="",NA(),BQ7)</f>
        <v>87.83</v>
      </c>
      <c r="BR6" s="82">
        <f t="shared" si="6"/>
        <v>75.540000000000006</v>
      </c>
      <c r="BS6" s="82">
        <f t="shared" si="6"/>
        <v>75.47</v>
      </c>
      <c r="BT6" s="82">
        <f t="shared" si="6"/>
        <v>73.069999999999993</v>
      </c>
      <c r="BU6" s="82">
        <f t="shared" si="6"/>
        <v>67.650000000000006</v>
      </c>
      <c r="BV6" s="82">
        <f t="shared" si="6"/>
        <v>55.32</v>
      </c>
      <c r="BW6" s="82">
        <f t="shared" si="6"/>
        <v>59.8</v>
      </c>
      <c r="BX6" s="82">
        <f t="shared" si="6"/>
        <v>57.77</v>
      </c>
      <c r="BY6" s="82">
        <f t="shared" si="6"/>
        <v>57.31</v>
      </c>
      <c r="BZ6" s="82">
        <f t="shared" si="6"/>
        <v>57.08</v>
      </c>
      <c r="CA6" s="74" t="str">
        <f>IF(CA7="","",IF(CA7="-","【-】","【"&amp;SUBSTITUTE(TEXT(CA7,"#,##0.00"),"-","△")&amp;"】"))</f>
        <v>【60.94】</v>
      </c>
      <c r="CB6" s="82">
        <f t="shared" ref="CB6:CK6" si="7">IF(CB7="",NA(),CB7)</f>
        <v>228.74</v>
      </c>
      <c r="CC6" s="82">
        <f t="shared" si="7"/>
        <v>264.79000000000002</v>
      </c>
      <c r="CD6" s="82">
        <f t="shared" si="7"/>
        <v>266.87</v>
      </c>
      <c r="CE6" s="82">
        <f t="shared" si="7"/>
        <v>283.51</v>
      </c>
      <c r="CF6" s="82">
        <f t="shared" si="7"/>
        <v>303.10000000000002</v>
      </c>
      <c r="CG6" s="82">
        <f t="shared" si="7"/>
        <v>283.17</v>
      </c>
      <c r="CH6" s="82">
        <f t="shared" si="7"/>
        <v>263.76</v>
      </c>
      <c r="CI6" s="82">
        <f t="shared" si="7"/>
        <v>274.35000000000002</v>
      </c>
      <c r="CJ6" s="82">
        <f t="shared" si="7"/>
        <v>273.52</v>
      </c>
      <c r="CK6" s="82">
        <f t="shared" si="7"/>
        <v>274.99</v>
      </c>
      <c r="CL6" s="74" t="str">
        <f>IF(CL7="","",IF(CL7="-","【-】","【"&amp;SUBSTITUTE(TEXT(CL7,"#,##0.00"),"-","△")&amp;"】"))</f>
        <v>【253.04】</v>
      </c>
      <c r="CM6" s="82">
        <f t="shared" ref="CM6:CV6" si="8">IF(CM7="",NA(),CM7)</f>
        <v>42.36</v>
      </c>
      <c r="CN6" s="82">
        <f t="shared" si="8"/>
        <v>44.09</v>
      </c>
      <c r="CO6" s="82">
        <f t="shared" si="8"/>
        <v>41.13</v>
      </c>
      <c r="CP6" s="82">
        <f t="shared" si="8"/>
        <v>40.39</v>
      </c>
      <c r="CQ6" s="82">
        <f t="shared" si="8"/>
        <v>42.86</v>
      </c>
      <c r="CR6" s="82">
        <f t="shared" si="8"/>
        <v>60.65</v>
      </c>
      <c r="CS6" s="82">
        <f t="shared" si="8"/>
        <v>51.75</v>
      </c>
      <c r="CT6" s="82">
        <f t="shared" si="8"/>
        <v>50.68</v>
      </c>
      <c r="CU6" s="82">
        <f t="shared" si="8"/>
        <v>50.14</v>
      </c>
      <c r="CV6" s="82">
        <f t="shared" si="8"/>
        <v>54.83</v>
      </c>
      <c r="CW6" s="74" t="str">
        <f>IF(CW7="","",IF(CW7="-","【-】","【"&amp;SUBSTITUTE(TEXT(CW7,"#,##0.00"),"-","△")&amp;"】"))</f>
        <v>【54.84】</v>
      </c>
      <c r="CX6" s="82">
        <f t="shared" ref="CX6:DG6" si="9">IF(CX7="",NA(),CX7)</f>
        <v>85.68</v>
      </c>
      <c r="CY6" s="82">
        <f t="shared" si="9"/>
        <v>89.39</v>
      </c>
      <c r="CZ6" s="82">
        <f t="shared" si="9"/>
        <v>89.31</v>
      </c>
      <c r="DA6" s="82">
        <f t="shared" si="9"/>
        <v>90.46</v>
      </c>
      <c r="DB6" s="82">
        <f t="shared" si="9"/>
        <v>91.85</v>
      </c>
      <c r="DC6" s="82">
        <f t="shared" si="9"/>
        <v>84.58</v>
      </c>
      <c r="DD6" s="82">
        <f t="shared" si="9"/>
        <v>84.84</v>
      </c>
      <c r="DE6" s="82">
        <f t="shared" si="9"/>
        <v>84.86</v>
      </c>
      <c r="DF6" s="82">
        <f t="shared" si="9"/>
        <v>84.98</v>
      </c>
      <c r="DG6" s="82">
        <f t="shared" si="9"/>
        <v>84.7</v>
      </c>
      <c r="DH6" s="74" t="str">
        <f>IF(DH7="","",IF(DH7="-","【-】","【"&amp;SUBSTITUTE(TEXT(DH7,"#,##0.00"),"-","△")&amp;"】"))</f>
        <v>【86.60】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2.0499999999999998</v>
      </c>
      <c r="EK6" s="82">
        <f t="shared" si="12"/>
        <v>1.e-002</v>
      </c>
      <c r="EL6" s="82">
        <f t="shared" si="12"/>
        <v>1.e-002</v>
      </c>
      <c r="EM6" s="82">
        <f t="shared" si="12"/>
        <v>2.e-002</v>
      </c>
      <c r="EN6" s="82">
        <f t="shared" si="12"/>
        <v>0.25</v>
      </c>
      <c r="EO6" s="74" t="str">
        <f>IF(EO7="","",IF(EO7="-","【-】","【"&amp;SUBSTITUTE(TEXT(EO7,"#,##0.00"),"-","△")&amp;"】"))</f>
        <v>【0.16】</v>
      </c>
    </row>
    <row r="7" spans="1:145" s="59" customFormat="1">
      <c r="A7" s="60"/>
      <c r="B7" s="66">
        <v>2020</v>
      </c>
      <c r="C7" s="66">
        <v>16926</v>
      </c>
      <c r="D7" s="66">
        <v>47</v>
      </c>
      <c r="E7" s="66">
        <v>17</v>
      </c>
      <c r="F7" s="66">
        <v>5</v>
      </c>
      <c r="G7" s="66">
        <v>0</v>
      </c>
      <c r="H7" s="66" t="s">
        <v>97</v>
      </c>
      <c r="I7" s="66" t="s">
        <v>98</v>
      </c>
      <c r="J7" s="66" t="s">
        <v>99</v>
      </c>
      <c r="K7" s="66" t="s">
        <v>100</v>
      </c>
      <c r="L7" s="66" t="s">
        <v>101</v>
      </c>
      <c r="M7" s="66" t="s">
        <v>102</v>
      </c>
      <c r="N7" s="75" t="s">
        <v>41</v>
      </c>
      <c r="O7" s="75" t="s">
        <v>103</v>
      </c>
      <c r="P7" s="75">
        <v>3</v>
      </c>
      <c r="Q7" s="75">
        <v>87.31</v>
      </c>
      <c r="R7" s="75">
        <v>3806</v>
      </c>
      <c r="S7" s="75">
        <v>23203</v>
      </c>
      <c r="T7" s="75">
        <v>684.87</v>
      </c>
      <c r="U7" s="75">
        <v>33.880000000000003</v>
      </c>
      <c r="V7" s="75">
        <v>687</v>
      </c>
      <c r="W7" s="75">
        <v>0.65</v>
      </c>
      <c r="X7" s="75">
        <v>1056.92</v>
      </c>
      <c r="Y7" s="75">
        <v>94.33</v>
      </c>
      <c r="Z7" s="75">
        <v>87.63</v>
      </c>
      <c r="AA7" s="75">
        <v>91.97</v>
      </c>
      <c r="AB7" s="75">
        <v>87.45</v>
      </c>
      <c r="AC7" s="75">
        <v>86.74</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1023.47</v>
      </c>
      <c r="BG7" s="75">
        <v>892.19</v>
      </c>
      <c r="BH7" s="75">
        <v>828.88</v>
      </c>
      <c r="BI7" s="75">
        <v>775.03</v>
      </c>
      <c r="BJ7" s="75">
        <v>673.26</v>
      </c>
      <c r="BK7" s="75">
        <v>974.93</v>
      </c>
      <c r="BL7" s="75">
        <v>855.8</v>
      </c>
      <c r="BM7" s="75">
        <v>789.46</v>
      </c>
      <c r="BN7" s="75">
        <v>826.83</v>
      </c>
      <c r="BO7" s="75">
        <v>867.83</v>
      </c>
      <c r="BP7" s="75">
        <v>832.52</v>
      </c>
      <c r="BQ7" s="75">
        <v>87.83</v>
      </c>
      <c r="BR7" s="75">
        <v>75.540000000000006</v>
      </c>
      <c r="BS7" s="75">
        <v>75.47</v>
      </c>
      <c r="BT7" s="75">
        <v>73.069999999999993</v>
      </c>
      <c r="BU7" s="75">
        <v>67.650000000000006</v>
      </c>
      <c r="BV7" s="75">
        <v>55.32</v>
      </c>
      <c r="BW7" s="75">
        <v>59.8</v>
      </c>
      <c r="BX7" s="75">
        <v>57.77</v>
      </c>
      <c r="BY7" s="75">
        <v>57.31</v>
      </c>
      <c r="BZ7" s="75">
        <v>57.08</v>
      </c>
      <c r="CA7" s="75">
        <v>60.94</v>
      </c>
      <c r="CB7" s="75">
        <v>228.74</v>
      </c>
      <c r="CC7" s="75">
        <v>264.79000000000002</v>
      </c>
      <c r="CD7" s="75">
        <v>266.87</v>
      </c>
      <c r="CE7" s="75">
        <v>283.51</v>
      </c>
      <c r="CF7" s="75">
        <v>303.10000000000002</v>
      </c>
      <c r="CG7" s="75">
        <v>283.17</v>
      </c>
      <c r="CH7" s="75">
        <v>263.76</v>
      </c>
      <c r="CI7" s="75">
        <v>274.35000000000002</v>
      </c>
      <c r="CJ7" s="75">
        <v>273.52</v>
      </c>
      <c r="CK7" s="75">
        <v>274.99</v>
      </c>
      <c r="CL7" s="75">
        <v>253.04</v>
      </c>
      <c r="CM7" s="75">
        <v>42.36</v>
      </c>
      <c r="CN7" s="75">
        <v>44.09</v>
      </c>
      <c r="CO7" s="75">
        <v>41.13</v>
      </c>
      <c r="CP7" s="75">
        <v>40.39</v>
      </c>
      <c r="CQ7" s="75">
        <v>42.86</v>
      </c>
      <c r="CR7" s="75">
        <v>60.65</v>
      </c>
      <c r="CS7" s="75">
        <v>51.75</v>
      </c>
      <c r="CT7" s="75">
        <v>50.68</v>
      </c>
      <c r="CU7" s="75">
        <v>50.14</v>
      </c>
      <c r="CV7" s="75">
        <v>54.83</v>
      </c>
      <c r="CW7" s="75">
        <v>54.84</v>
      </c>
      <c r="CX7" s="75">
        <v>85.68</v>
      </c>
      <c r="CY7" s="75">
        <v>89.39</v>
      </c>
      <c r="CZ7" s="75">
        <v>89.31</v>
      </c>
      <c r="DA7" s="75">
        <v>90.46</v>
      </c>
      <c r="DB7" s="75">
        <v>91.85</v>
      </c>
      <c r="DC7" s="75">
        <v>84.58</v>
      </c>
      <c r="DD7" s="75">
        <v>84.84</v>
      </c>
      <c r="DE7" s="75">
        <v>84.86</v>
      </c>
      <c r="DF7" s="75">
        <v>84.98</v>
      </c>
      <c r="DG7" s="75">
        <v>84.7</v>
      </c>
      <c r="DH7" s="75">
        <v>86.6</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2.0499999999999998</v>
      </c>
      <c r="EK7" s="75">
        <v>1.e-002</v>
      </c>
      <c r="EL7" s="75">
        <v>1.e-002</v>
      </c>
      <c r="EM7" s="75">
        <v>2.e-002</v>
      </c>
      <c r="EN7" s="75">
        <v>0.25</v>
      </c>
      <c r="EO7" s="75">
        <v>0.16</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2022-02-14T07:38:37Z</cp:lastPrinted>
  <dcterms:created xsi:type="dcterms:W3CDTF">2021-12-03T07:54:13Z</dcterms:created>
  <dcterms:modified xsi:type="dcterms:W3CDTF">2024-10-01T00:47:43Z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2024-10-01T00:47:43Z</vt:filetime>
  </property>
</Properties>
</file>