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2OtCDeDQp5oP6+9u8qsPxTOENwMdq3lUPKdyOvIo/yvpFPxuNa2TfPTTmRO8+nSJGUhShOpeHsFpaVKo8uOdkg==" workbookSaltValue="0lwZuReeOhln8569hYlrHg=="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<sst xmlns="http://schemas.openxmlformats.org/spreadsheetml/2006/main" xmlns:r="http://schemas.openxmlformats.org/officeDocument/2006/relationships" count="116" uniqueCount="116">
  <si>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</si>
  <si>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</si>
  <si>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</si>
  <si>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</si>
  <si>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</si>
  <si>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</si>
  <si>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</si>
  <si>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</si>
  <si>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</si>
  <si>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</si>
  <si>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</si>
  <si>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</si>
  <si>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</si>
  <si>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</si>
  <si>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</si>
  <si>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</si>
  <si>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</si>
  <si>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</si>
  <si>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</si>
  <si>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</si>
  <si>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</si>
  <si>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</si>
  <si>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</si>
  <si>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</si>
  <si>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</si>
  <si>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</si>
  <si>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</si>
  <si>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</si>
  <si>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</si>
  <si>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</si>
  <si>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</si>
  <si>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</si>
  <si>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</si>
  <si>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</si>
  <si>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</si>
  <si>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</si>
  <si>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</si>
  <si>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</si>
  <si>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</si>
  <si>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</si>
  <si>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</si>
  <si>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</si>
  <si>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</si>
  <si>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</si>
  <si>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</si>
  <si>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</si>
  <si>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</si>
  <si>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</si>
  <si>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</si>
  <si>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</si>
  <si>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</si>
  <si>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</si>
  <si>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</si>
  <si>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</si>
  <si>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</si>
  <si>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</si>
  <si>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</si>
  <si>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</si>
  <si>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</si>
  <si>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</si>
  <si>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</si>
  <si>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</si>
  <si>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</si>
  <si>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</si>
  <si>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</si>
  <si>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</si>
  <si>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</si>
  <si>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</si>
  <si>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</si>
  <si>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</si>
  <si>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</si>
  <si>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</si>
  <si>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</si>
  <si>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</si>
  <si>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</si>
  <si>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</si>
  <si>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</si>
  <si>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</si>
  <si>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</si>
  <si>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</si>
  <si>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</si>
  <si>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</si>
  <si>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</si>
  <si>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</si>
  <si>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</si>
  <si>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</si>
  <si>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</si>
  <si>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</si>
  <si>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</si>
  <si>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</si>
  <si>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</si>
  <si>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</si>
  <si>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</si>
  <si>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</si>
  <si>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</si>
  <si>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</si>
  <si>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</si>
  <si>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</si>
  <si>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</si>
  <si>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</si>
  <si>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</si>
  <si>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</si>
  <si>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</si>
  <si>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</si>
  <si>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</si>
  <si>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</si>
  <si>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</si>
  <si>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</si>
  <si>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</si>
  <si>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</si>
  <si>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</si>
  <si>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</si>
  <si>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</si>
  <si>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③農業集落排水の管渠更新は、法定耐用年数まで相当な期間があるため更新延長は無く0％となっているが、今後、計画的な更新が必要となってくる。</t>
  </si>
  <si>
    <t>　平成26年度に策定した中標津町下水道経営戦略（中期ビジョン）に基づき経営を行っている。
　直近数年間は施設等の更新時期の到来前だったことから、数値としては全体的に安定して推移してきたところである。
　また、収益的収支比率は回復したが、汚水処理経費が増加し予断を許さない状況である。
　供用開始後20年余りが経過した処理施設の更新を、企業債を財源として令和3年度より行っており、今後は地方債償還金が増加することが見込まれる。地方債償還金の増加は、これら指標の数値に大きく関係することから、数値を悪化させることのないよう、さらなる効率的な経営に取り組む必要がある。また、他の事業と同様地方公営企業法の適用を見据え、将来的な料金改定に向けて検討を進める必要がある。
　</t>
    <rPh sb="104" eb="107">
      <t>シュウエキテキ</t>
    </rPh>
    <rPh sb="107" eb="109">
      <t>シュウシ</t>
    </rPh>
    <rPh sb="109" eb="111">
      <t>ヒリツ</t>
    </rPh>
    <rPh sb="112" eb="114">
      <t>カイフク</t>
    </rPh>
    <rPh sb="118" eb="120">
      <t>オスイ</t>
    </rPh>
    <rPh sb="120" eb="122">
      <t>ショリ</t>
    </rPh>
    <rPh sb="122" eb="124">
      <t>ケイヒ</t>
    </rPh>
    <rPh sb="125" eb="127">
      <t>ゾウカ</t>
    </rPh>
    <rPh sb="128" eb="130">
      <t>ヨダン</t>
    </rPh>
    <rPh sb="131" eb="132">
      <t>ユル</t>
    </rPh>
    <rPh sb="135" eb="137">
      <t>ジョウキョウ</t>
    </rPh>
    <rPh sb="167" eb="169">
      <t>キギョウ</t>
    </rPh>
    <rPh sb="183" eb="184">
      <t>オコナ</t>
    </rPh>
    <rPh sb="284" eb="285">
      <t>タ</t>
    </rPh>
    <rPh sb="286" eb="288">
      <t>ジギョウ</t>
    </rPh>
    <rPh sb="289" eb="291">
      <t>ドウヨウ</t>
    </rPh>
    <rPh sb="302" eb="304">
      <t>ミス</t>
    </rPh>
    <rPh sb="306" eb="308">
      <t>ショウライ</t>
    </rPh>
    <rPh sb="308" eb="309">
      <t>テキ</t>
    </rPh>
    <rPh sb="310" eb="312">
      <t>リョウキン</t>
    </rPh>
    <rPh sb="312" eb="314">
      <t>カイテイ</t>
    </rPh>
    <rPh sb="315" eb="316">
      <t>ム</t>
    </rPh>
    <rPh sb="318" eb="320">
      <t>ケントウ</t>
    </rPh>
    <rPh sb="321" eb="322">
      <t>スス</t>
    </rPh>
    <rPh sb="324" eb="326">
      <t>ヒツヨウ</t>
    </rPh>
    <phoneticPr fontId="1"/>
  </si>
  <si>
    <t>①総費用・地方債償還金が増加したものの、一般会計からの繰入金の増により総収益も増加したことで、前年度に比べ増加した。引き続き収益の確保に努める。
④年々企業債残高は減少しており、類似団体と比較しても低い数値となっている。将来的にはまた建設改良も行う予定であることから企業債のバランスを注視していく。
⑤⑥修繕工事等の増により、汚水処理経費が増加したことで、経費回収率は100％を下回り、類似団体及び全国平均値と比較しても低い数値となった。また、汚水処理原価も大きく増加した。
今後は、処理人口の減少により使用料が減少傾向にあることから、未収金の回収など収入確保に努めるとともに、汚水処理に係る経費を抑える必要がある。
⑦同程度の数値で推移している。今後は、人口減に伴い、施設の改修には、サイズダウンも検討する必要がある。
⑧類似団体及び全国平均値と比較して高い数値で推移している。水洗化率の上昇については、新築の建物が増え、老朽化している非水洗の建物が解体などにより減少しているためと考えられる。</t>
    <rPh sb="1" eb="4">
      <t>ソウヒヨウ</t>
    </rPh>
    <rPh sb="5" eb="8">
      <t>チホウサイ</t>
    </rPh>
    <rPh sb="8" eb="11">
      <t>ショウカンキン</t>
    </rPh>
    <rPh sb="12" eb="14">
      <t>ゾウカ</t>
    </rPh>
    <rPh sb="20" eb="22">
      <t>イッパン</t>
    </rPh>
    <rPh sb="22" eb="24">
      <t>カイケイ</t>
    </rPh>
    <rPh sb="27" eb="29">
      <t>クリイレ</t>
    </rPh>
    <rPh sb="29" eb="30">
      <t>キン</t>
    </rPh>
    <rPh sb="35" eb="38">
      <t>ソウシュウエキ</t>
    </rPh>
    <rPh sb="39" eb="41">
      <t>ゾウカ</t>
    </rPh>
    <rPh sb="53" eb="55">
      <t>ゾウカ</t>
    </rPh>
    <rPh sb="58" eb="59">
      <t>ヒ</t>
    </rPh>
    <rPh sb="60" eb="61">
      <t>ツヅ</t>
    </rPh>
    <rPh sb="62" eb="64">
      <t>シュウエキ</t>
    </rPh>
    <rPh sb="65" eb="67">
      <t>カクホ</t>
    </rPh>
    <rPh sb="68" eb="69">
      <t>ツト</t>
    </rPh>
    <rPh sb="111" eb="114">
      <t>ショウライテキ</t>
    </rPh>
    <rPh sb="118" eb="120">
      <t>ケンセツ</t>
    </rPh>
    <rPh sb="120" eb="122">
      <t>カイリョウ</t>
    </rPh>
    <rPh sb="123" eb="124">
      <t>オコナ</t>
    </rPh>
    <rPh sb="125" eb="127">
      <t>ヨテイ</t>
    </rPh>
    <rPh sb="134" eb="136">
      <t>キギョウ</t>
    </rPh>
    <rPh sb="136" eb="137">
      <t>サイ</t>
    </rPh>
    <rPh sb="143" eb="145">
      <t>チュウシ</t>
    </rPh>
    <rPh sb="154" eb="156">
      <t>シュウゼン</t>
    </rPh>
    <rPh sb="156" eb="158">
      <t>コウジ</t>
    </rPh>
    <rPh sb="158" eb="159">
      <t>トウ</t>
    </rPh>
    <rPh sb="165" eb="167">
      <t>オスイ</t>
    </rPh>
    <rPh sb="167" eb="169">
      <t>ショリ</t>
    </rPh>
    <rPh sb="169" eb="171">
      <t>ケイヒ</t>
    </rPh>
    <rPh sb="172" eb="174">
      <t>ゾウカ</t>
    </rPh>
    <rPh sb="180" eb="182">
      <t>ケイヒ</t>
    </rPh>
    <rPh sb="182" eb="184">
      <t>カイシュウ</t>
    </rPh>
    <rPh sb="184" eb="185">
      <t>リツ</t>
    </rPh>
    <rPh sb="212" eb="213">
      <t>ヒク</t>
    </rPh>
    <rPh sb="224" eb="226">
      <t>オスイ</t>
    </rPh>
    <rPh sb="226" eb="228">
      <t>ショリ</t>
    </rPh>
    <rPh sb="228" eb="230">
      <t>ゲンカ</t>
    </rPh>
    <rPh sb="231" eb="232">
      <t>オオ</t>
    </rPh>
    <rPh sb="234" eb="236">
      <t>ゾウカ</t>
    </rPh>
    <rPh sb="240" eb="242">
      <t>コンゴ</t>
    </rPh>
    <rPh sb="244" eb="246">
      <t>ショリ</t>
    </rPh>
    <rPh sb="246" eb="248">
      <t>ジンコウ</t>
    </rPh>
    <rPh sb="249" eb="251">
      <t>ゲンショウ</t>
    </rPh>
    <rPh sb="254" eb="257">
      <t>シヨウリョウ</t>
    </rPh>
    <rPh sb="258" eb="260">
      <t>ゲンショウ</t>
    </rPh>
    <rPh sb="260" eb="262">
      <t>ケイコウ</t>
    </rPh>
    <rPh sb="270" eb="273">
      <t>ミシュウキン</t>
    </rPh>
    <rPh sb="274" eb="276">
      <t>カイシュウ</t>
    </rPh>
    <rPh sb="278" eb="280">
      <t>シュウニュウ</t>
    </rPh>
    <rPh sb="280" eb="282">
      <t>カクホ</t>
    </rPh>
    <rPh sb="283" eb="284">
      <t>ツト</t>
    </rPh>
    <rPh sb="291" eb="293">
      <t>オスイ</t>
    </rPh>
    <rPh sb="293" eb="295">
      <t>ショリ</t>
    </rPh>
    <rPh sb="296" eb="297">
      <t>カカ</t>
    </rPh>
    <rPh sb="298" eb="300">
      <t>ケイヒ</t>
    </rPh>
    <rPh sb="301" eb="302">
      <t>オサ</t>
    </rPh>
    <rPh sb="304" eb="306">
      <t>ヒツヨウ</t>
    </rPh>
    <rPh sb="327" eb="329">
      <t>コンゴ</t>
    </rPh>
    <rPh sb="331" eb="334">
      <t>ジンコウゲン</t>
    </rPh>
    <rPh sb="335" eb="336">
      <t>トモナ</t>
    </rPh>
    <rPh sb="338" eb="340">
      <t>シセツ</t>
    </rPh>
    <rPh sb="341" eb="343">
      <t>カイシュウ</t>
    </rPh>
    <rPh sb="353" eb="355">
      <t>ケントウ</t>
    </rPh>
    <rPh sb="357" eb="359">
      <t>ヒツヨウ</t>
    </rPh>
    <rPh sb="394" eb="397">
      <t>スイセンカ</t>
    </rPh>
    <rPh sb="397" eb="398">
      <t>リツ</t>
    </rPh>
    <rPh sb="399" eb="401">
      <t>ジョウショウ</t>
    </rPh>
    <rPh sb="407" eb="409">
      <t>シンチク</t>
    </rPh>
    <rPh sb="410" eb="412">
      <t>タテモノ</t>
    </rPh>
    <rPh sb="413" eb="414">
      <t>フ</t>
    </rPh>
    <rPh sb="416" eb="419">
      <t>ロウキュウカ</t>
    </rPh>
    <rPh sb="423" eb="424">
      <t>ヒ</t>
    </rPh>
    <rPh sb="437" eb="439">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</si>
</sst>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44.09</c:v>
                </c:pt>
                <c:pt idx="1">
                  <c:v>41.13</c:v>
                </c:pt>
                <c:pt idx="2">
                  <c:v>40.39</c:v>
                </c:pt>
                <c:pt idx="3">
                  <c:v>42.86</c:v>
                </c:pt>
                <c:pt idx="4">
                  <c:v>40.15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66.53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89.39</c:v>
                </c:pt>
                <c:pt idx="1">
                  <c:v>89.31</c:v>
                </c:pt>
                <c:pt idx="2">
                  <c:v>90.46</c:v>
                </c:pt>
                <c:pt idx="3">
                  <c:v>91.85</c:v>
                </c:pt>
                <c:pt idx="4">
                  <c:v>90.81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84.67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87.63</c:v>
                </c:pt>
                <c:pt idx="1">
                  <c:v>91.97</c:v>
                </c:pt>
                <c:pt idx="2">
                  <c:v>87.45</c:v>
                </c:pt>
                <c:pt idx="3">
                  <c:v>86.74</c:v>
                </c:pt>
                <c:pt idx="4">
                  <c:v>97.03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892.19</c:v>
                </c:pt>
                <c:pt idx="1">
                  <c:v>828.88</c:v>
                </c:pt>
                <c:pt idx="2">
                  <c:v>775.03</c:v>
                </c:pt>
                <c:pt idx="3">
                  <c:v>673.26</c:v>
                </c:pt>
                <c:pt idx="4">
                  <c:v>563.99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791.76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75.540000000000006</c:v>
                </c:pt>
                <c:pt idx="1">
                  <c:v>75.47</c:v>
                </c:pt>
                <c:pt idx="2">
                  <c:v>73.069999999999993</c:v>
                </c:pt>
                <c:pt idx="3">
                  <c:v>67.650000000000006</c:v>
                </c:pt>
                <c:pt idx="4">
                  <c:v>45.32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56.26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264.79000000000002</c:v>
                </c:pt>
                <c:pt idx="1">
                  <c:v>266.87</c:v>
                </c:pt>
                <c:pt idx="2">
                  <c:v>283.51</c:v>
                </c:pt>
                <c:pt idx="3">
                  <c:v>303.10000000000002</c:v>
                </c:pt>
                <c:pt idx="4">
                  <c:v>459.51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282.08999999999997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22978</v>
      </c>
      <c r="AM8" s="21"/>
      <c r="AN8" s="21"/>
      <c r="AO8" s="21"/>
      <c r="AP8" s="21"/>
      <c r="AQ8" s="21"/>
      <c r="AR8" s="21"/>
      <c r="AS8" s="21"/>
      <c r="AT8" s="7">
        <f>データ!T6</f>
        <v>684.87</v>
      </c>
      <c r="AU8" s="7"/>
      <c r="AV8" s="7"/>
      <c r="AW8" s="7"/>
      <c r="AX8" s="7"/>
      <c r="AY8" s="7"/>
      <c r="AZ8" s="7"/>
      <c r="BA8" s="7"/>
      <c r="BB8" s="7">
        <f>データ!U6</f>
        <v>33.549999999999997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2.93</v>
      </c>
      <c r="Q10" s="7"/>
      <c r="R10" s="7"/>
      <c r="S10" s="7"/>
      <c r="T10" s="7"/>
      <c r="U10" s="7"/>
      <c r="V10" s="7"/>
      <c r="W10" s="7">
        <f>データ!Q6</f>
        <v>88.09</v>
      </c>
      <c r="X10" s="7"/>
      <c r="Y10" s="7"/>
      <c r="Z10" s="7"/>
      <c r="AA10" s="7"/>
      <c r="AB10" s="7"/>
      <c r="AC10" s="7"/>
      <c r="AD10" s="21">
        <f>データ!R6</f>
        <v>3806</v>
      </c>
      <c r="AE10" s="21"/>
      <c r="AF10" s="21"/>
      <c r="AG10" s="21"/>
      <c r="AH10" s="21"/>
      <c r="AI10" s="21"/>
      <c r="AJ10" s="21"/>
      <c r="AK10" s="2"/>
      <c r="AL10" s="21">
        <f>データ!V6</f>
        <v>664</v>
      </c>
      <c r="AM10" s="21"/>
      <c r="AN10" s="21"/>
      <c r="AO10" s="21"/>
      <c r="AP10" s="21"/>
      <c r="AQ10" s="21"/>
      <c r="AR10" s="21"/>
      <c r="AS10" s="21"/>
      <c r="AT10" s="7">
        <f>データ!W6</f>
        <v>0.65</v>
      </c>
      <c r="AU10" s="7"/>
      <c r="AV10" s="7"/>
      <c r="AW10" s="7"/>
      <c r="AX10" s="7"/>
      <c r="AY10" s="7"/>
      <c r="AZ10" s="7"/>
      <c r="BA10" s="7"/>
      <c r="BB10" s="7">
        <f>データ!X6</f>
        <v>1021.54</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【786.37】</v>
      </c>
      <c r="I86" s="12" t="str">
        <f>データ!CA6</f>
        <v>【60.65】</v>
      </c>
      <c r="J86" s="12" t="str">
        <f>データ!CL6</f>
        <v>【256.97】</v>
      </c>
      <c r="K86" s="12" t="str">
        <f>データ!CW6</f>
        <v>【61.14】</v>
      </c>
      <c r="L86" s="12" t="str">
        <f>データ!DH6</f>
        <v>【86.91】</v>
      </c>
      <c r="M86" s="12" t="s">
        <v>40</v>
      </c>
      <c r="N86" s="12" t="s">
        <v>40</v>
      </c>
      <c r="O86" s="12" t="str">
        <f>データ!EO6</f>
        <v>【0.03】</v>
      </c>
    </row>
  </sheetData>
  <sheetProtection algorithmName="SHA-512" hashValue="rFXtTHBYsKzM0dh4n2Rp5eWV1rH+07YBQ5USTPu1IYjDXiAJ/iglXW3JLQkYnJXe4TrTVBGjdqnAIj8TWpe7Ww==" saltValue="qmZ6kbN2m8yrICNWg/H8R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46</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2021</v>
      </c>
      <c r="C6" s="61">
        <f t="shared" si="1"/>
        <v>16926</v>
      </c>
      <c r="D6" s="61">
        <f t="shared" si="1"/>
        <v>47</v>
      </c>
      <c r="E6" s="61">
        <f t="shared" si="1"/>
        <v>17</v>
      </c>
      <c r="F6" s="61">
        <f t="shared" si="1"/>
        <v>5</v>
      </c>
      <c r="G6" s="61">
        <f t="shared" si="1"/>
        <v>0</v>
      </c>
      <c r="H6" s="61" t="str">
        <f t="shared" si="1"/>
        <v>北海道　中標津町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2.93</v>
      </c>
      <c r="Q6" s="70">
        <f t="shared" si="1"/>
        <v>88.09</v>
      </c>
      <c r="R6" s="70">
        <f t="shared" si="1"/>
        <v>3806</v>
      </c>
      <c r="S6" s="70">
        <f t="shared" si="1"/>
        <v>22978</v>
      </c>
      <c r="T6" s="70">
        <f t="shared" si="1"/>
        <v>684.87</v>
      </c>
      <c r="U6" s="70">
        <f t="shared" si="1"/>
        <v>33.549999999999997</v>
      </c>
      <c r="V6" s="70">
        <f t="shared" si="1"/>
        <v>664</v>
      </c>
      <c r="W6" s="70">
        <f t="shared" si="1"/>
        <v>0.65</v>
      </c>
      <c r="X6" s="70">
        <f t="shared" si="1"/>
        <v>1021.54</v>
      </c>
      <c r="Y6" s="78">
        <f t="shared" ref="Y6:AH6" si="2">IF(Y7="",NA(),Y7)</f>
        <v>87.63</v>
      </c>
      <c r="Z6" s="78">
        <f t="shared" si="2"/>
        <v>91.97</v>
      </c>
      <c r="AA6" s="78">
        <f t="shared" si="2"/>
        <v>87.45</v>
      </c>
      <c r="AB6" s="78">
        <f t="shared" si="2"/>
        <v>86.74</v>
      </c>
      <c r="AC6" s="78">
        <f t="shared" si="2"/>
        <v>97.03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892.19</v>
      </c>
      <c r="BG6" s="78">
        <f t="shared" si="5"/>
        <v>828.88</v>
      </c>
      <c r="BH6" s="78">
        <f t="shared" si="5"/>
        <v>775.03</v>
      </c>
      <c r="BI6" s="78">
        <f t="shared" si="5"/>
        <v>673.26</v>
      </c>
      <c r="BJ6" s="78">
        <f t="shared" si="5"/>
        <v>563.99</v>
      </c>
      <c r="BK6" s="78">
        <f t="shared" si="5"/>
        <v>855.8</v>
      </c>
      <c r="BL6" s="78">
        <f t="shared" si="5"/>
        <v>789.46</v>
      </c>
      <c r="BM6" s="78">
        <f t="shared" si="5"/>
        <v>826.83</v>
      </c>
      <c r="BN6" s="78">
        <f t="shared" si="5"/>
        <v>867.83</v>
      </c>
      <c r="BO6" s="78">
        <f t="shared" si="5"/>
        <v>791.76</v>
      </c>
      <c r="BP6" s="70" t="str">
        <f>IF(BP7="","",IF(BP7="-","【-】","【"&amp;SUBSTITUTE(TEXT(BP7,"#,##0.00"),"-","△")&amp;"】"))</f>
        <v>【786.37】</v>
      </c>
      <c r="BQ6" s="78">
        <f t="shared" ref="BQ6:BZ6" si="6">IF(BQ7="",NA(),BQ7)</f>
        <v>75.540000000000006</v>
      </c>
      <c r="BR6" s="78">
        <f t="shared" si="6"/>
        <v>75.47</v>
      </c>
      <c r="BS6" s="78">
        <f t="shared" si="6"/>
        <v>73.069999999999993</v>
      </c>
      <c r="BT6" s="78">
        <f t="shared" si="6"/>
        <v>67.650000000000006</v>
      </c>
      <c r="BU6" s="78">
        <f t="shared" si="6"/>
        <v>45.32</v>
      </c>
      <c r="BV6" s="78">
        <f t="shared" si="6"/>
        <v>59.8</v>
      </c>
      <c r="BW6" s="78">
        <f t="shared" si="6"/>
        <v>57.77</v>
      </c>
      <c r="BX6" s="78">
        <f t="shared" si="6"/>
        <v>57.31</v>
      </c>
      <c r="BY6" s="78">
        <f t="shared" si="6"/>
        <v>57.08</v>
      </c>
      <c r="BZ6" s="78">
        <f t="shared" si="6"/>
        <v>56.26</v>
      </c>
      <c r="CA6" s="70" t="str">
        <f>IF(CA7="","",IF(CA7="-","【-】","【"&amp;SUBSTITUTE(TEXT(CA7,"#,##0.00"),"-","△")&amp;"】"))</f>
        <v>【60.65】</v>
      </c>
      <c r="CB6" s="78">
        <f t="shared" ref="CB6:CK6" si="7">IF(CB7="",NA(),CB7)</f>
        <v>264.79000000000002</v>
      </c>
      <c r="CC6" s="78">
        <f t="shared" si="7"/>
        <v>266.87</v>
      </c>
      <c r="CD6" s="78">
        <f t="shared" si="7"/>
        <v>283.51</v>
      </c>
      <c r="CE6" s="78">
        <f t="shared" si="7"/>
        <v>303.10000000000002</v>
      </c>
      <c r="CF6" s="78">
        <f t="shared" si="7"/>
        <v>459.51</v>
      </c>
      <c r="CG6" s="78">
        <f t="shared" si="7"/>
        <v>263.76</v>
      </c>
      <c r="CH6" s="78">
        <f t="shared" si="7"/>
        <v>274.35000000000002</v>
      </c>
      <c r="CI6" s="78">
        <f t="shared" si="7"/>
        <v>273.52</v>
      </c>
      <c r="CJ6" s="78">
        <f t="shared" si="7"/>
        <v>274.99</v>
      </c>
      <c r="CK6" s="78">
        <f t="shared" si="7"/>
        <v>282.08999999999997</v>
      </c>
      <c r="CL6" s="70" t="str">
        <f>IF(CL7="","",IF(CL7="-","【-】","【"&amp;SUBSTITUTE(TEXT(CL7,"#,##0.00"),"-","△")&amp;"】"))</f>
        <v>【256.97】</v>
      </c>
      <c r="CM6" s="78">
        <f t="shared" ref="CM6:CV6" si="8">IF(CM7="",NA(),CM7)</f>
        <v>44.09</v>
      </c>
      <c r="CN6" s="78">
        <f t="shared" si="8"/>
        <v>41.13</v>
      </c>
      <c r="CO6" s="78">
        <f t="shared" si="8"/>
        <v>40.39</v>
      </c>
      <c r="CP6" s="78">
        <f t="shared" si="8"/>
        <v>42.86</v>
      </c>
      <c r="CQ6" s="78">
        <f t="shared" si="8"/>
        <v>40.15</v>
      </c>
      <c r="CR6" s="78">
        <f t="shared" si="8"/>
        <v>51.75</v>
      </c>
      <c r="CS6" s="78">
        <f t="shared" si="8"/>
        <v>50.68</v>
      </c>
      <c r="CT6" s="78">
        <f t="shared" si="8"/>
        <v>50.14</v>
      </c>
      <c r="CU6" s="78">
        <f t="shared" si="8"/>
        <v>54.83</v>
      </c>
      <c r="CV6" s="78">
        <f t="shared" si="8"/>
        <v>66.53</v>
      </c>
      <c r="CW6" s="70" t="str">
        <f>IF(CW7="","",IF(CW7="-","【-】","【"&amp;SUBSTITUTE(TEXT(CW7,"#,##0.00"),"-","△")&amp;"】"))</f>
        <v>【61.14】</v>
      </c>
      <c r="CX6" s="78">
        <f t="shared" ref="CX6:DG6" si="9">IF(CX7="",NA(),CX7)</f>
        <v>89.39</v>
      </c>
      <c r="CY6" s="78">
        <f t="shared" si="9"/>
        <v>89.31</v>
      </c>
      <c r="CZ6" s="78">
        <f t="shared" si="9"/>
        <v>90.46</v>
      </c>
      <c r="DA6" s="78">
        <f t="shared" si="9"/>
        <v>91.85</v>
      </c>
      <c r="DB6" s="78">
        <f t="shared" si="9"/>
        <v>90.81</v>
      </c>
      <c r="DC6" s="78">
        <f t="shared" si="9"/>
        <v>84.84</v>
      </c>
      <c r="DD6" s="78">
        <f t="shared" si="9"/>
        <v>84.86</v>
      </c>
      <c r="DE6" s="78">
        <f t="shared" si="9"/>
        <v>84.98</v>
      </c>
      <c r="DF6" s="78">
        <f t="shared" si="9"/>
        <v>84.7</v>
      </c>
      <c r="DG6" s="78">
        <f t="shared" si="9"/>
        <v>84.67</v>
      </c>
      <c r="DH6" s="70" t="str">
        <f>IF(DH7="","",IF(DH7="-","【-】","【"&amp;SUBSTITUTE(TEXT(DH7,"#,##0.00"),"-","△")&amp;"】"))</f>
        <v>【86.91】</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1.e-002</v>
      </c>
      <c r="EL6" s="78">
        <f t="shared" si="12"/>
        <v>2.e-002</v>
      </c>
      <c r="EM6" s="78">
        <f t="shared" si="12"/>
        <v>0.25</v>
      </c>
      <c r="EN6" s="78">
        <f t="shared" si="12"/>
        <v>5.e-002</v>
      </c>
      <c r="EO6" s="70" t="str">
        <f>IF(EO7="","",IF(EO7="-","【-】","【"&amp;SUBSTITUTE(TEXT(EO7,"#,##0.00"),"-","△")&amp;"】"))</f>
        <v>【0.03】</v>
      </c>
    </row>
    <row r="7" spans="1:145" s="55" customFormat="1">
      <c r="A7" s="56"/>
      <c r="B7" s="62">
        <v>2021</v>
      </c>
      <c r="C7" s="62">
        <v>16926</v>
      </c>
      <c r="D7" s="62">
        <v>47</v>
      </c>
      <c r="E7" s="62">
        <v>17</v>
      </c>
      <c r="F7" s="62">
        <v>5</v>
      </c>
      <c r="G7" s="62">
        <v>0</v>
      </c>
      <c r="H7" s="62" t="s">
        <v>96</v>
      </c>
      <c r="I7" s="62" t="s">
        <v>97</v>
      </c>
      <c r="J7" s="62" t="s">
        <v>98</v>
      </c>
      <c r="K7" s="62" t="s">
        <v>99</v>
      </c>
      <c r="L7" s="62" t="s">
        <v>100</v>
      </c>
      <c r="M7" s="62" t="s">
        <v>101</v>
      </c>
      <c r="N7" s="71" t="s">
        <v>40</v>
      </c>
      <c r="O7" s="71" t="s">
        <v>102</v>
      </c>
      <c r="P7" s="71">
        <v>2.93</v>
      </c>
      <c r="Q7" s="71">
        <v>88.09</v>
      </c>
      <c r="R7" s="71">
        <v>3806</v>
      </c>
      <c r="S7" s="71">
        <v>22978</v>
      </c>
      <c r="T7" s="71">
        <v>684.87</v>
      </c>
      <c r="U7" s="71">
        <v>33.549999999999997</v>
      </c>
      <c r="V7" s="71">
        <v>664</v>
      </c>
      <c r="W7" s="71">
        <v>0.65</v>
      </c>
      <c r="X7" s="71">
        <v>1021.54</v>
      </c>
      <c r="Y7" s="71">
        <v>87.63</v>
      </c>
      <c r="Z7" s="71">
        <v>91.97</v>
      </c>
      <c r="AA7" s="71">
        <v>87.45</v>
      </c>
      <c r="AB7" s="71">
        <v>86.74</v>
      </c>
      <c r="AC7" s="71">
        <v>97.03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892.19</v>
      </c>
      <c r="BG7" s="71">
        <v>828.88</v>
      </c>
      <c r="BH7" s="71">
        <v>775.03</v>
      </c>
      <c r="BI7" s="71">
        <v>673.26</v>
      </c>
      <c r="BJ7" s="71">
        <v>563.99</v>
      </c>
      <c r="BK7" s="71">
        <v>855.8</v>
      </c>
      <c r="BL7" s="71">
        <v>789.46</v>
      </c>
      <c r="BM7" s="71">
        <v>826.83</v>
      </c>
      <c r="BN7" s="71">
        <v>867.83</v>
      </c>
      <c r="BO7" s="71">
        <v>791.76</v>
      </c>
      <c r="BP7" s="71">
        <v>786.37</v>
      </c>
      <c r="BQ7" s="71">
        <v>75.540000000000006</v>
      </c>
      <c r="BR7" s="71">
        <v>75.47</v>
      </c>
      <c r="BS7" s="71">
        <v>73.069999999999993</v>
      </c>
      <c r="BT7" s="71">
        <v>67.650000000000006</v>
      </c>
      <c r="BU7" s="71">
        <v>45.32</v>
      </c>
      <c r="BV7" s="71">
        <v>59.8</v>
      </c>
      <c r="BW7" s="71">
        <v>57.77</v>
      </c>
      <c r="BX7" s="71">
        <v>57.31</v>
      </c>
      <c r="BY7" s="71">
        <v>57.08</v>
      </c>
      <c r="BZ7" s="71">
        <v>56.26</v>
      </c>
      <c r="CA7" s="71">
        <v>60.65</v>
      </c>
      <c r="CB7" s="71">
        <v>264.79000000000002</v>
      </c>
      <c r="CC7" s="71">
        <v>266.87</v>
      </c>
      <c r="CD7" s="71">
        <v>283.51</v>
      </c>
      <c r="CE7" s="71">
        <v>303.10000000000002</v>
      </c>
      <c r="CF7" s="71">
        <v>459.51</v>
      </c>
      <c r="CG7" s="71">
        <v>263.76</v>
      </c>
      <c r="CH7" s="71">
        <v>274.35000000000002</v>
      </c>
      <c r="CI7" s="71">
        <v>273.52</v>
      </c>
      <c r="CJ7" s="71">
        <v>274.99</v>
      </c>
      <c r="CK7" s="71">
        <v>282.08999999999997</v>
      </c>
      <c r="CL7" s="71">
        <v>256.97000000000003</v>
      </c>
      <c r="CM7" s="71">
        <v>44.09</v>
      </c>
      <c r="CN7" s="71">
        <v>41.13</v>
      </c>
      <c r="CO7" s="71">
        <v>40.39</v>
      </c>
      <c r="CP7" s="71">
        <v>42.86</v>
      </c>
      <c r="CQ7" s="71">
        <v>40.15</v>
      </c>
      <c r="CR7" s="71">
        <v>51.75</v>
      </c>
      <c r="CS7" s="71">
        <v>50.68</v>
      </c>
      <c r="CT7" s="71">
        <v>50.14</v>
      </c>
      <c r="CU7" s="71">
        <v>54.83</v>
      </c>
      <c r="CV7" s="71">
        <v>66.53</v>
      </c>
      <c r="CW7" s="71">
        <v>61.14</v>
      </c>
      <c r="CX7" s="71">
        <v>89.39</v>
      </c>
      <c r="CY7" s="71">
        <v>89.31</v>
      </c>
      <c r="CZ7" s="71">
        <v>90.46</v>
      </c>
      <c r="DA7" s="71">
        <v>91.85</v>
      </c>
      <c r="DB7" s="71">
        <v>90.81</v>
      </c>
      <c r="DC7" s="71">
        <v>84.84</v>
      </c>
      <c r="DD7" s="71">
        <v>84.86</v>
      </c>
      <c r="DE7" s="71">
        <v>84.98</v>
      </c>
      <c r="DF7" s="71">
        <v>84.7</v>
      </c>
      <c r="DG7" s="71">
        <v>84.67</v>
      </c>
      <c r="DH7" s="71">
        <v>86.91</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1.e-002</v>
      </c>
      <c r="EL7" s="71">
        <v>2.e-002</v>
      </c>
      <c r="EM7" s="71">
        <v>0.25</v>
      </c>
      <c r="EN7" s="71">
        <v>5.e-002</v>
      </c>
      <c r="EO7" s="71">
        <v>3.e-002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2023-01-19T10:56:05Z</cp:lastPrinted>
  <dcterms:created xsi:type="dcterms:W3CDTF">2023-01-12T23:59:07Z</dcterms:created>
  <dcterms:modified xsi:type="dcterms:W3CDTF">2024-10-01T00:48:56Z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2024-10-01T00:48:56Z</vt:filetime>
  </property>
</Properties>
</file>