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YZLbSmPHfNhRyy148+4kQ3PaesDT3AEvXGBXR/UaAn7aLLluu3plKCoCwxfLwnbIx2gS5F2Zyrzzkv4ZhRB4g==" workbookSaltValue="nQgkue1gOZ1Z91e4sIG4Y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<sst xmlns="http://schemas.openxmlformats.org/spreadsheetml/2006/main" xmlns:r="http://schemas.openxmlformats.org/officeDocument/2006/relationships" count="116" uniqueCount="116">
  <si>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</si>
  <si>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</si>
  <si>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</si>
  <si>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</si>
  <si>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</si>
  <si>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</si>
  <si>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</si>
  <si>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</si>
  <si>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</si>
  <si>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</si>
  <si>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</si>
  <si>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</si>
  <si>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</si>
  <si>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</si>
  <si>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</si>
  <si>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</si>
  <si>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</si>
  <si>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</si>
  <si>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</si>
  <si>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</si>
  <si>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</si>
  <si>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</si>
  <si>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</si>
  <si>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</si>
  <si>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</si>
  <si>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</si>
  <si>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</si>
  <si>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</si>
  <si>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</si>
  <si>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</si>
  <si>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</si>
  <si>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</si>
  <si>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</si>
  <si>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</si>
  <si>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</si>
  <si>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</si>
  <si>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</si>
  <si>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</si>
  <si>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</si>
  <si>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</si>
  <si>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</si>
  <si>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</si>
  <si>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</si>
  <si>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</si>
  <si>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</si>
  <si>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</si>
  <si>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</si>
  <si>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</si>
  <si>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</si>
  <si>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</si>
  <si>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</si>
  <si>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</si>
  <si>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</si>
  <si>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</si>
  <si>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</si>
  <si>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</si>
  <si>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</si>
  <si>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</si>
  <si>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</si>
  <si>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</si>
  <si>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</si>
  <si>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</si>
  <si>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</si>
  <si>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</si>
  <si>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</si>
  <si>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</si>
  <si>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</si>
  <si>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</si>
  <si>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</si>
  <si>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</si>
  <si>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</si>
  <si>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</si>
  <si>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</si>
  <si>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</si>
  <si>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</si>
  <si>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</si>
  <si>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</si>
  <si>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</si>
  <si>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</si>
  <si>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</si>
  <si>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</si>
  <si>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</si>
  <si>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</si>
  <si>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</si>
  <si>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</si>
  <si>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</si>
  <si>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</si>
  <si>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</si>
  <si>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</si>
  <si>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</si>
  <si>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</si>
  <si>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</si>
  <si>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　平成２６年度に策定した中標津町下水道経営戦略（中期ビジョン）に基づき経営を行っている。
　令和３年度の分析としては①収益的収支比率が下水道使用料の増加などにより改善し、⑤経費回収率及び⑥汚水処理原価がどちらも回復傾向となったが、一般会計からの繰入基準外の繰入金が発生しており、公共下水道事業は依然として厳しい経営状況が続いているといえる。
　今後はさらなる経費削減を行ったうえで、地方公営企業法の適用を見据え、安定的な事業経営に努めるとともに、将来的な料金改定に向けて検討を進める必要がある。</t>
    <rPh sb="67" eb="70">
      <t>ゲスイドウ</t>
    </rPh>
    <rPh sb="70" eb="73">
      <t>シヨウリョウ</t>
    </rPh>
    <rPh sb="74" eb="76">
      <t>ゾウカ</t>
    </rPh>
    <rPh sb="105" eb="107">
      <t>カイフク</t>
    </rPh>
    <rPh sb="107" eb="109">
      <t>ケイコウ</t>
    </rPh>
    <rPh sb="115" eb="117">
      <t>イッパン</t>
    </rPh>
    <rPh sb="117" eb="119">
      <t>カイケイ</t>
    </rPh>
    <rPh sb="122" eb="124">
      <t>クリイレ</t>
    </rPh>
    <rPh sb="124" eb="126">
      <t>キジュン</t>
    </rPh>
    <rPh sb="126" eb="127">
      <t>ガイ</t>
    </rPh>
    <rPh sb="128" eb="130">
      <t>クリイレ</t>
    </rPh>
    <rPh sb="130" eb="131">
      <t>キン</t>
    </rPh>
    <rPh sb="132" eb="134">
      <t>ハッセイ</t>
    </rPh>
    <rPh sb="147" eb="149">
      <t>イゼン</t>
    </rPh>
    <rPh sb="191" eb="193">
      <t>チホウ</t>
    </rPh>
    <rPh sb="193" eb="195">
      <t>コウエイ</t>
    </rPh>
    <rPh sb="195" eb="197">
      <t>キギョウ</t>
    </rPh>
    <rPh sb="197" eb="198">
      <t>ホウ</t>
    </rPh>
    <rPh sb="199" eb="201">
      <t>テキヨウ</t>
    </rPh>
    <rPh sb="202" eb="204">
      <t>ミス</t>
    </rPh>
    <rPh sb="206" eb="208">
      <t>アンテイ</t>
    </rPh>
    <rPh sb="208" eb="209">
      <t>テキ</t>
    </rPh>
    <rPh sb="210" eb="212">
      <t>ジギョウ</t>
    </rPh>
    <rPh sb="212" eb="214">
      <t>ケイエイ</t>
    </rPh>
    <rPh sb="215" eb="216">
      <t>ツト</t>
    </rPh>
    <rPh sb="223" eb="225">
      <t>ショウライ</t>
    </rPh>
    <rPh sb="225" eb="226">
      <t>テキ</t>
    </rPh>
    <rPh sb="232" eb="233">
      <t>ム</t>
    </rPh>
    <rPh sb="238" eb="239">
      <t>スス</t>
    </rPh>
    <phoneticPr fontId="1"/>
  </si>
  <si>
    <t>類似団体平均(N-3)</t>
  </si>
  <si>
    <t>類似団体平均(N-2)</t>
  </si>
  <si>
    <t>類似団体平均(N-1)</t>
  </si>
  <si>
    <t>類似団体平均(N)</t>
  </si>
  <si>
    <t>参照用</t>
    <rPh sb="0" eb="3">
      <t>サンショウヨウ</t>
    </rPh>
    <phoneticPr fontId="1"/>
  </si>
  <si>
    <t>北海道　中標津町</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</si>
  <si>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</si>
  <si>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</si>
  <si>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</si>
  <si>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</si>
  <si>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</si>
  <si>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</si>
  <si>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</si>
  <si>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</si>
  <si>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</si>
  <si>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</si>
  <si>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</si>
  <si>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</si>
  <si>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</si>
  <si>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</si>
  <si>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</si>
  <si>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③公共下水道事業の管渠更新は、法定耐用年数まで相当な期間があるため更新延長は無く0％となっているが、今後は計画的な更新が必要となってくる。</t>
  </si>
  <si>
    <t>①前年度より総費用、地方債償還金が減少し、総収益が増加したことにより大きく増となった。しかし⑥汚水処理原価は類似団体と比較して高い数値となっており、今後も汚水処理経費を節減するとともに引き続き使用料収入の確実な確保など、収入確保に努める。
④年々企業債残高は減少しており、類似団体と比較しても低い数値となっているが、近年企業債借入額が増加傾向にあることから、今後は増加に転じることのないよう注意していく必要がある。
⑤⑥汚水処理費の減により、前年度に比べて改善し、類似団体と比較しても上回った。しかし汚水処理原価は類似団体と比べ高い状況である。人口減少により年間有収水量が減少傾向であり下水道使用料の減も懸念されていることから類似団体と比較し、数値が悪化しないよう汚水処理経費を着実に抑えていく必要がある。
⑦計画的な施設のスペックダウンなどを実施することで、数値は前年度に比べて増加し、さらに類似団体平均値との差が縮まっており、施設の利用状況は改善されていると言える。
⑧処理区域内人口も設置済人口も減少しているが、数値は横ばいとなっており、類似団体平均値と比べて高い水準にある。</t>
    <rPh sb="1" eb="4">
      <t>ゼンネンド</t>
    </rPh>
    <rPh sb="6" eb="9">
      <t>ソウヒヨウ</t>
    </rPh>
    <rPh sb="10" eb="12">
      <t>チホウ</t>
    </rPh>
    <rPh sb="12" eb="13">
      <t>サイ</t>
    </rPh>
    <rPh sb="13" eb="15">
      <t>ショウカン</t>
    </rPh>
    <rPh sb="15" eb="16">
      <t>キン</t>
    </rPh>
    <rPh sb="17" eb="19">
      <t>ゲンショウ</t>
    </rPh>
    <rPh sb="21" eb="24">
      <t>ソウシュウエキ</t>
    </rPh>
    <rPh sb="47" eb="49">
      <t>オスイ</t>
    </rPh>
    <rPh sb="49" eb="51">
      <t>ショリ</t>
    </rPh>
    <rPh sb="51" eb="53">
      <t>ゲンカ</t>
    </rPh>
    <rPh sb="54" eb="56">
      <t>ルイジ</t>
    </rPh>
    <rPh sb="56" eb="58">
      <t>ダンタイ</t>
    </rPh>
    <rPh sb="59" eb="61">
      <t>ヒカク</t>
    </rPh>
    <rPh sb="63" eb="64">
      <t>タカ</t>
    </rPh>
    <rPh sb="65" eb="67">
      <t>スウチ</t>
    </rPh>
    <rPh sb="74" eb="76">
      <t>コンゴ</t>
    </rPh>
    <rPh sb="77" eb="79">
      <t>オスイ</t>
    </rPh>
    <rPh sb="79" eb="81">
      <t>ショリ</t>
    </rPh>
    <rPh sb="81" eb="83">
      <t>ケイヒ</t>
    </rPh>
    <rPh sb="84" eb="86">
      <t>セツゲン</t>
    </rPh>
    <rPh sb="92" eb="93">
      <t>ヒ</t>
    </rPh>
    <rPh sb="94" eb="95">
      <t>ツヅ</t>
    </rPh>
    <rPh sb="96" eb="99">
      <t>シヨウリョウ</t>
    </rPh>
    <rPh sb="99" eb="101">
      <t>シュウニュウ</t>
    </rPh>
    <rPh sb="102" eb="104">
      <t>カクジツ</t>
    </rPh>
    <rPh sb="105" eb="107">
      <t>カクホ</t>
    </rPh>
    <rPh sb="110" eb="112">
      <t>シュウニュウ</t>
    </rPh>
    <rPh sb="112" eb="114">
      <t>カクホ</t>
    </rPh>
    <rPh sb="115" eb="116">
      <t>ツト</t>
    </rPh>
    <rPh sb="159" eb="161">
      <t>キンネン</t>
    </rPh>
    <rPh sb="161" eb="163">
      <t>キギョウ</t>
    </rPh>
    <rPh sb="163" eb="164">
      <t>サイ</t>
    </rPh>
    <rPh sb="164" eb="166">
      <t>カリイレ</t>
    </rPh>
    <rPh sb="166" eb="167">
      <t>ガク</t>
    </rPh>
    <rPh sb="168" eb="170">
      <t>ゾウカ</t>
    </rPh>
    <rPh sb="170" eb="172">
      <t>ケイコウ</t>
    </rPh>
    <rPh sb="180" eb="182">
      <t>コンゴ</t>
    </rPh>
    <rPh sb="183" eb="185">
      <t>ゾウカ</t>
    </rPh>
    <rPh sb="186" eb="187">
      <t>テン</t>
    </rPh>
    <rPh sb="196" eb="198">
      <t>チュウイ</t>
    </rPh>
    <rPh sb="202" eb="204">
      <t>ヒツヨウ</t>
    </rPh>
    <rPh sb="212" eb="214">
      <t>オスイ</t>
    </rPh>
    <rPh sb="214" eb="216">
      <t>ショリ</t>
    </rPh>
    <rPh sb="216" eb="217">
      <t>ヒ</t>
    </rPh>
    <rPh sb="218" eb="219">
      <t>ゲン</t>
    </rPh>
    <rPh sb="230" eb="232">
      <t>カイゼン</t>
    </rPh>
    <rPh sb="239" eb="241">
      <t>ヒカク</t>
    </rPh>
    <rPh sb="244" eb="246">
      <t>ウワマワ</t>
    </rPh>
    <rPh sb="252" eb="254">
      <t>オスイ</t>
    </rPh>
    <rPh sb="254" eb="256">
      <t>ショリ</t>
    </rPh>
    <rPh sb="256" eb="258">
      <t>ゲンカ</t>
    </rPh>
    <rPh sb="259" eb="261">
      <t>ルイジ</t>
    </rPh>
    <rPh sb="261" eb="263">
      <t>ダンタイ</t>
    </rPh>
    <rPh sb="264" eb="265">
      <t>クラ</t>
    </rPh>
    <rPh sb="266" eb="267">
      <t>タカ</t>
    </rPh>
    <rPh sb="268" eb="270">
      <t>ジョウキョウ</t>
    </rPh>
    <rPh sb="274" eb="276">
      <t>ジンコウ</t>
    </rPh>
    <rPh sb="276" eb="278">
      <t>ゲンショウ</t>
    </rPh>
    <rPh sb="281" eb="283">
      <t>ネンカン</t>
    </rPh>
    <rPh sb="283" eb="287">
      <t>ユウシュウスイリョウ</t>
    </rPh>
    <rPh sb="288" eb="290">
      <t>ゲンショウ</t>
    </rPh>
    <rPh sb="290" eb="292">
      <t>ケイコウ</t>
    </rPh>
    <rPh sb="295" eb="298">
      <t>ゲスイドウ</t>
    </rPh>
    <rPh sb="298" eb="301">
      <t>シヨウリョウ</t>
    </rPh>
    <rPh sb="320" eb="322">
      <t>ヒカク</t>
    </rPh>
    <rPh sb="324" eb="326">
      <t>スウチ</t>
    </rPh>
    <rPh sb="327" eb="329">
      <t>アッカ</t>
    </rPh>
    <rPh sb="334" eb="336">
      <t>オスイ</t>
    </rPh>
    <rPh sb="336" eb="338">
      <t>ショリ</t>
    </rPh>
    <rPh sb="338" eb="340">
      <t>ケイヒ</t>
    </rPh>
    <rPh sb="341" eb="343">
      <t>チャクジツ</t>
    </rPh>
    <rPh sb="344" eb="345">
      <t>オサ</t>
    </rPh>
    <rPh sb="349" eb="351">
      <t>ヒツヨウ</t>
    </rPh>
    <rPh sb="358" eb="361">
      <t>ケイカクテキ</t>
    </rPh>
    <rPh sb="362" eb="364">
      <t>シセツ</t>
    </rPh>
    <rPh sb="375" eb="377">
      <t>ジッシ</t>
    </rPh>
    <rPh sb="383" eb="385">
      <t>スウチ</t>
    </rPh>
    <rPh sb="393" eb="395">
      <t>ゾウカ</t>
    </rPh>
    <rPh sb="411" eb="412">
      <t>チヂ</t>
    </rPh>
    <rPh sb="418" eb="420">
      <t>シセツ</t>
    </rPh>
    <rPh sb="421" eb="423">
      <t>リヨウ</t>
    </rPh>
    <rPh sb="423" eb="425">
      <t>ジョウキョウ</t>
    </rPh>
    <rPh sb="426" eb="428">
      <t>カイゼン</t>
    </rPh>
    <rPh sb="434" eb="435">
      <t>イ</t>
    </rPh>
    <rPh sb="441" eb="443">
      <t>ショリ</t>
    </rPh>
    <rPh sb="443" eb="446">
      <t>クイキナイ</t>
    </rPh>
    <rPh sb="446" eb="448">
      <t>ジンコウ</t>
    </rPh>
    <rPh sb="449" eb="451">
      <t>セッチ</t>
    </rPh>
    <rPh sb="451" eb="452">
      <t>ズ</t>
    </rPh>
    <rPh sb="452" eb="454">
      <t>ジンコウ</t>
    </rPh>
    <rPh sb="455" eb="457">
      <t>ゲンショウ</t>
    </rPh>
    <rPh sb="463" eb="465">
      <t>スウチ</t>
    </rPh>
    <rPh sb="466" eb="467">
      <t>ヨコ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</si>
</sst>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0.23</c:v>
                </c:pt>
                <c:pt idx="1">
                  <c:v>0.21</c:v>
                </c:pt>
                <c:pt idx="2">
                  <c:v>0.17</c:v>
                </c:pt>
                <c:pt idx="3">
                  <c:v>9.e-002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56.56</c:v>
                </c:pt>
                <c:pt idx="1">
                  <c:v>56.72</c:v>
                </c:pt>
                <c:pt idx="2">
                  <c:v>50.53</c:v>
                </c:pt>
                <c:pt idx="3">
                  <c:v>55.49</c:v>
                </c:pt>
                <c:pt idx="4">
                  <c:v>55.95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58.4</c:v>
                </c:pt>
                <c:pt idx="1">
                  <c:v>58</c:v>
                </c:pt>
                <c:pt idx="2">
                  <c:v>57.42</c:v>
                </c:pt>
                <c:pt idx="3">
                  <c:v>55.84</c:v>
                </c:pt>
                <c:pt idx="4">
                  <c:v>55.78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91.94</c:v>
                </c:pt>
                <c:pt idx="1">
                  <c:v>92.14</c:v>
                </c:pt>
                <c:pt idx="2">
                  <c:v>92.4</c:v>
                </c:pt>
                <c:pt idx="3">
                  <c:v>92.67</c:v>
                </c:pt>
                <c:pt idx="4">
                  <c:v>92.77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89.68</c:v>
                </c:pt>
                <c:pt idx="1">
                  <c:v>89.79</c:v>
                </c:pt>
                <c:pt idx="2">
                  <c:v>90.42</c:v>
                </c:pt>
                <c:pt idx="3">
                  <c:v>92.34</c:v>
                </c:pt>
                <c:pt idx="4">
                  <c:v>91.78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78.61</c:v>
                </c:pt>
                <c:pt idx="1">
                  <c:v>77.81</c:v>
                </c:pt>
                <c:pt idx="2">
                  <c:v>78.97</c:v>
                </c:pt>
                <c:pt idx="3">
                  <c:v>79.260000000000005</c:v>
                </c:pt>
                <c:pt idx="4">
                  <c:v>85.01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756.99</c:v>
                </c:pt>
                <c:pt idx="1">
                  <c:v>715.49</c:v>
                </c:pt>
                <c:pt idx="2">
                  <c:v>660.22</c:v>
                </c:pt>
                <c:pt idx="3">
                  <c:v>625.42999999999995</c:v>
                </c:pt>
                <c:pt idx="4">
                  <c:v>538.9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799.11</c:v>
                </c:pt>
                <c:pt idx="1">
                  <c:v>768.62</c:v>
                </c:pt>
                <c:pt idx="2">
                  <c:v>789.44</c:v>
                </c:pt>
                <c:pt idx="3">
                  <c:v>812.92</c:v>
                </c:pt>
                <c:pt idx="4">
                  <c:v>765.48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86.4</c:v>
                </c:pt>
                <c:pt idx="1">
                  <c:v>89.33</c:v>
                </c:pt>
                <c:pt idx="2">
                  <c:v>87.5</c:v>
                </c:pt>
                <c:pt idx="3">
                  <c:v>74.540000000000006</c:v>
                </c:pt>
                <c:pt idx="4">
                  <c:v>88.93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87.69</c:v>
                </c:pt>
                <c:pt idx="1">
                  <c:v>88.06</c:v>
                </c:pt>
                <c:pt idx="2">
                  <c:v>87.29</c:v>
                </c:pt>
                <c:pt idx="3">
                  <c:v>85.4</c:v>
                </c:pt>
                <c:pt idx="4">
                  <c:v>87.8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229.93</c:v>
                </c:pt>
                <c:pt idx="1">
                  <c:v>223.34</c:v>
                </c:pt>
                <c:pt idx="2">
                  <c:v>231.05</c:v>
                </c:pt>
                <c:pt idx="3">
                  <c:v>272.3</c:v>
                </c:pt>
                <c:pt idx="4">
                  <c:v>230.04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180.07</c:v>
                </c:pt>
                <c:pt idx="1">
                  <c:v>179.32</c:v>
                </c:pt>
                <c:pt idx="2">
                  <c:v>176.67</c:v>
                </c:pt>
                <c:pt idx="3">
                  <c:v>188.57</c:v>
                </c:pt>
                <c:pt idx="4">
                  <c:v>187.69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22978</v>
      </c>
      <c r="AM8" s="21"/>
      <c r="AN8" s="21"/>
      <c r="AO8" s="21"/>
      <c r="AP8" s="21"/>
      <c r="AQ8" s="21"/>
      <c r="AR8" s="21"/>
      <c r="AS8" s="21"/>
      <c r="AT8" s="7">
        <f>データ!T6</f>
        <v>684.87</v>
      </c>
      <c r="AU8" s="7"/>
      <c r="AV8" s="7"/>
      <c r="AW8" s="7"/>
      <c r="AX8" s="7"/>
      <c r="AY8" s="7"/>
      <c r="AZ8" s="7"/>
      <c r="BA8" s="7"/>
      <c r="BB8" s="7">
        <f>データ!U6</f>
        <v>33.549999999999997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82.28</v>
      </c>
      <c r="Q10" s="7"/>
      <c r="R10" s="7"/>
      <c r="S10" s="7"/>
      <c r="T10" s="7"/>
      <c r="U10" s="7"/>
      <c r="V10" s="7"/>
      <c r="W10" s="7">
        <f>データ!Q6</f>
        <v>68.69</v>
      </c>
      <c r="X10" s="7"/>
      <c r="Y10" s="7"/>
      <c r="Z10" s="7"/>
      <c r="AA10" s="7"/>
      <c r="AB10" s="7"/>
      <c r="AC10" s="7"/>
      <c r="AD10" s="21">
        <f>データ!R6</f>
        <v>3806</v>
      </c>
      <c r="AE10" s="21"/>
      <c r="AF10" s="21"/>
      <c r="AG10" s="21"/>
      <c r="AH10" s="21"/>
      <c r="AI10" s="21"/>
      <c r="AJ10" s="21"/>
      <c r="AK10" s="2"/>
      <c r="AL10" s="21">
        <f>データ!V6</f>
        <v>18650</v>
      </c>
      <c r="AM10" s="21"/>
      <c r="AN10" s="21"/>
      <c r="AO10" s="21"/>
      <c r="AP10" s="21"/>
      <c r="AQ10" s="21"/>
      <c r="AR10" s="21"/>
      <c r="AS10" s="21"/>
      <c r="AT10" s="7">
        <f>データ!W6</f>
        <v>7.61</v>
      </c>
      <c r="AU10" s="7"/>
      <c r="AV10" s="7"/>
      <c r="AW10" s="7"/>
      <c r="AX10" s="7"/>
      <c r="AY10" s="7"/>
      <c r="AZ10" s="7"/>
      <c r="BA10" s="7"/>
      <c r="BB10" s="7">
        <f>データ!X6</f>
        <v>2450.7199999999998</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92</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【669.11】</v>
      </c>
      <c r="I86" s="12" t="str">
        <f>データ!CA6</f>
        <v>【99.73】</v>
      </c>
      <c r="J86" s="12" t="str">
        <f>データ!CL6</f>
        <v>【134.98】</v>
      </c>
      <c r="K86" s="12" t="str">
        <f>データ!CW6</f>
        <v>【59.99】</v>
      </c>
      <c r="L86" s="12" t="str">
        <f>データ!DH6</f>
        <v>【95.72】</v>
      </c>
      <c r="M86" s="12" t="s">
        <v>40</v>
      </c>
      <c r="N86" s="12" t="s">
        <v>40</v>
      </c>
      <c r="O86" s="12" t="str">
        <f>データ!EO6</f>
        <v>【0.24】</v>
      </c>
    </row>
  </sheetData>
  <sheetProtection algorithmName="SHA-512" hashValue="xEeBzSnnmrSBX71nr4VMq3QuPPX/1VkjicjOkgmK00h5tm/5zDMK/nOHA0nhbQAbYCTW9r4o8RR6Of8dfU4Uzg==" saltValue="oju3j0onM94sZLu8Repdr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93</v>
      </c>
      <c r="AF5" s="67" t="s">
        <v>94</v>
      </c>
      <c r="AG5" s="67" t="s">
        <v>95</v>
      </c>
      <c r="AH5" s="67" t="s">
        <v>96</v>
      </c>
      <c r="AI5" s="67" t="s">
        <v>46</v>
      </c>
      <c r="AJ5" s="67" t="s">
        <v>85</v>
      </c>
      <c r="AK5" s="67" t="s">
        <v>86</v>
      </c>
      <c r="AL5" s="67" t="s">
        <v>87</v>
      </c>
      <c r="AM5" s="67" t="s">
        <v>88</v>
      </c>
      <c r="AN5" s="67" t="s">
        <v>89</v>
      </c>
      <c r="AO5" s="67" t="s">
        <v>91</v>
      </c>
      <c r="AP5" s="67" t="s">
        <v>93</v>
      </c>
      <c r="AQ5" s="67" t="s">
        <v>94</v>
      </c>
      <c r="AR5" s="67" t="s">
        <v>95</v>
      </c>
      <c r="AS5" s="67" t="s">
        <v>96</v>
      </c>
      <c r="AT5" s="67" t="s">
        <v>90</v>
      </c>
      <c r="AU5" s="67" t="s">
        <v>85</v>
      </c>
      <c r="AV5" s="67" t="s">
        <v>86</v>
      </c>
      <c r="AW5" s="67" t="s">
        <v>87</v>
      </c>
      <c r="AX5" s="67" t="s">
        <v>88</v>
      </c>
      <c r="AY5" s="67" t="s">
        <v>89</v>
      </c>
      <c r="AZ5" s="67" t="s">
        <v>91</v>
      </c>
      <c r="BA5" s="67" t="s">
        <v>93</v>
      </c>
      <c r="BB5" s="67" t="s">
        <v>94</v>
      </c>
      <c r="BC5" s="67" t="s">
        <v>95</v>
      </c>
      <c r="BD5" s="67" t="s">
        <v>96</v>
      </c>
      <c r="BE5" s="67" t="s">
        <v>90</v>
      </c>
      <c r="BF5" s="67" t="s">
        <v>85</v>
      </c>
      <c r="BG5" s="67" t="s">
        <v>86</v>
      </c>
      <c r="BH5" s="67" t="s">
        <v>87</v>
      </c>
      <c r="BI5" s="67" t="s">
        <v>88</v>
      </c>
      <c r="BJ5" s="67" t="s">
        <v>89</v>
      </c>
      <c r="BK5" s="67" t="s">
        <v>91</v>
      </c>
      <c r="BL5" s="67" t="s">
        <v>93</v>
      </c>
      <c r="BM5" s="67" t="s">
        <v>94</v>
      </c>
      <c r="BN5" s="67" t="s">
        <v>95</v>
      </c>
      <c r="BO5" s="67" t="s">
        <v>96</v>
      </c>
      <c r="BP5" s="67" t="s">
        <v>90</v>
      </c>
      <c r="BQ5" s="67" t="s">
        <v>85</v>
      </c>
      <c r="BR5" s="67" t="s">
        <v>86</v>
      </c>
      <c r="BS5" s="67" t="s">
        <v>87</v>
      </c>
      <c r="BT5" s="67" t="s">
        <v>88</v>
      </c>
      <c r="BU5" s="67" t="s">
        <v>89</v>
      </c>
      <c r="BV5" s="67" t="s">
        <v>91</v>
      </c>
      <c r="BW5" s="67" t="s">
        <v>93</v>
      </c>
      <c r="BX5" s="67" t="s">
        <v>94</v>
      </c>
      <c r="BY5" s="67" t="s">
        <v>95</v>
      </c>
      <c r="BZ5" s="67" t="s">
        <v>96</v>
      </c>
      <c r="CA5" s="67" t="s">
        <v>90</v>
      </c>
      <c r="CB5" s="67" t="s">
        <v>85</v>
      </c>
      <c r="CC5" s="67" t="s">
        <v>86</v>
      </c>
      <c r="CD5" s="67" t="s">
        <v>87</v>
      </c>
      <c r="CE5" s="67" t="s">
        <v>88</v>
      </c>
      <c r="CF5" s="67" t="s">
        <v>89</v>
      </c>
      <c r="CG5" s="67" t="s">
        <v>91</v>
      </c>
      <c r="CH5" s="67" t="s">
        <v>93</v>
      </c>
      <c r="CI5" s="67" t="s">
        <v>94</v>
      </c>
      <c r="CJ5" s="67" t="s">
        <v>95</v>
      </c>
      <c r="CK5" s="67" t="s">
        <v>96</v>
      </c>
      <c r="CL5" s="67" t="s">
        <v>90</v>
      </c>
      <c r="CM5" s="67" t="s">
        <v>85</v>
      </c>
      <c r="CN5" s="67" t="s">
        <v>86</v>
      </c>
      <c r="CO5" s="67" t="s">
        <v>87</v>
      </c>
      <c r="CP5" s="67" t="s">
        <v>88</v>
      </c>
      <c r="CQ5" s="67" t="s">
        <v>89</v>
      </c>
      <c r="CR5" s="67" t="s">
        <v>91</v>
      </c>
      <c r="CS5" s="67" t="s">
        <v>93</v>
      </c>
      <c r="CT5" s="67" t="s">
        <v>94</v>
      </c>
      <c r="CU5" s="67" t="s">
        <v>95</v>
      </c>
      <c r="CV5" s="67" t="s">
        <v>96</v>
      </c>
      <c r="CW5" s="67" t="s">
        <v>90</v>
      </c>
      <c r="CX5" s="67" t="s">
        <v>85</v>
      </c>
      <c r="CY5" s="67" t="s">
        <v>86</v>
      </c>
      <c r="CZ5" s="67" t="s">
        <v>87</v>
      </c>
      <c r="DA5" s="67" t="s">
        <v>88</v>
      </c>
      <c r="DB5" s="67" t="s">
        <v>89</v>
      </c>
      <c r="DC5" s="67" t="s">
        <v>91</v>
      </c>
      <c r="DD5" s="67" t="s">
        <v>93</v>
      </c>
      <c r="DE5" s="67" t="s">
        <v>94</v>
      </c>
      <c r="DF5" s="67" t="s">
        <v>95</v>
      </c>
      <c r="DG5" s="67" t="s">
        <v>96</v>
      </c>
      <c r="DH5" s="67" t="s">
        <v>90</v>
      </c>
      <c r="DI5" s="67" t="s">
        <v>85</v>
      </c>
      <c r="DJ5" s="67" t="s">
        <v>86</v>
      </c>
      <c r="DK5" s="67" t="s">
        <v>87</v>
      </c>
      <c r="DL5" s="67" t="s">
        <v>88</v>
      </c>
      <c r="DM5" s="67" t="s">
        <v>89</v>
      </c>
      <c r="DN5" s="67" t="s">
        <v>91</v>
      </c>
      <c r="DO5" s="67" t="s">
        <v>93</v>
      </c>
      <c r="DP5" s="67" t="s">
        <v>94</v>
      </c>
      <c r="DQ5" s="67" t="s">
        <v>95</v>
      </c>
      <c r="DR5" s="67" t="s">
        <v>96</v>
      </c>
      <c r="DS5" s="67" t="s">
        <v>90</v>
      </c>
      <c r="DT5" s="67" t="s">
        <v>85</v>
      </c>
      <c r="DU5" s="67" t="s">
        <v>86</v>
      </c>
      <c r="DV5" s="67" t="s">
        <v>87</v>
      </c>
      <c r="DW5" s="67" t="s">
        <v>88</v>
      </c>
      <c r="DX5" s="67" t="s">
        <v>89</v>
      </c>
      <c r="DY5" s="67" t="s">
        <v>91</v>
      </c>
      <c r="DZ5" s="67" t="s">
        <v>93</v>
      </c>
      <c r="EA5" s="67" t="s">
        <v>94</v>
      </c>
      <c r="EB5" s="67" t="s">
        <v>95</v>
      </c>
      <c r="EC5" s="67" t="s">
        <v>96</v>
      </c>
      <c r="ED5" s="67" t="s">
        <v>90</v>
      </c>
      <c r="EE5" s="67" t="s">
        <v>85</v>
      </c>
      <c r="EF5" s="67" t="s">
        <v>86</v>
      </c>
      <c r="EG5" s="67" t="s">
        <v>87</v>
      </c>
      <c r="EH5" s="67" t="s">
        <v>88</v>
      </c>
      <c r="EI5" s="67" t="s">
        <v>89</v>
      </c>
      <c r="EJ5" s="67" t="s">
        <v>91</v>
      </c>
      <c r="EK5" s="67" t="s">
        <v>93</v>
      </c>
      <c r="EL5" s="67" t="s">
        <v>94</v>
      </c>
      <c r="EM5" s="67" t="s">
        <v>95</v>
      </c>
      <c r="EN5" s="67" t="s">
        <v>96</v>
      </c>
      <c r="EO5" s="67" t="s">
        <v>90</v>
      </c>
    </row>
    <row r="6" spans="1:145" s="55" customFormat="1">
      <c r="A6" s="56" t="s">
        <v>97</v>
      </c>
      <c r="B6" s="61">
        <f t="shared" ref="B6:X6" si="1">B7</f>
        <v>2021</v>
      </c>
      <c r="C6" s="61">
        <f t="shared" si="1"/>
        <v>16926</v>
      </c>
      <c r="D6" s="61">
        <f t="shared" si="1"/>
        <v>47</v>
      </c>
      <c r="E6" s="61">
        <f t="shared" si="1"/>
        <v>17</v>
      </c>
      <c r="F6" s="61">
        <f t="shared" si="1"/>
        <v>1</v>
      </c>
      <c r="G6" s="61">
        <f t="shared" si="1"/>
        <v>0</v>
      </c>
      <c r="H6" s="61" t="str">
        <f t="shared" si="1"/>
        <v>北海道　中標津町</v>
      </c>
      <c r="I6" s="61" t="str">
        <f t="shared" si="1"/>
        <v>法非適用</v>
      </c>
      <c r="J6" s="61" t="str">
        <f t="shared" si="1"/>
        <v>下水道事業</v>
      </c>
      <c r="K6" s="61" t="str">
        <f t="shared" si="1"/>
        <v>公共下水道</v>
      </c>
      <c r="L6" s="61" t="str">
        <f t="shared" si="1"/>
        <v>Cd1</v>
      </c>
      <c r="M6" s="61" t="str">
        <f t="shared" si="1"/>
        <v>非設置</v>
      </c>
      <c r="N6" s="70" t="str">
        <f t="shared" si="1"/>
        <v>-</v>
      </c>
      <c r="O6" s="70" t="str">
        <f t="shared" si="1"/>
        <v>該当数値なし</v>
      </c>
      <c r="P6" s="70">
        <f t="shared" si="1"/>
        <v>82.28</v>
      </c>
      <c r="Q6" s="70">
        <f t="shared" si="1"/>
        <v>68.69</v>
      </c>
      <c r="R6" s="70">
        <f t="shared" si="1"/>
        <v>3806</v>
      </c>
      <c r="S6" s="70">
        <f t="shared" si="1"/>
        <v>22978</v>
      </c>
      <c r="T6" s="70">
        <f t="shared" si="1"/>
        <v>684.87</v>
      </c>
      <c r="U6" s="70">
        <f t="shared" si="1"/>
        <v>33.549999999999997</v>
      </c>
      <c r="V6" s="70">
        <f t="shared" si="1"/>
        <v>18650</v>
      </c>
      <c r="W6" s="70">
        <f t="shared" si="1"/>
        <v>7.61</v>
      </c>
      <c r="X6" s="70">
        <f t="shared" si="1"/>
        <v>2450.7199999999998</v>
      </c>
      <c r="Y6" s="78">
        <f t="shared" ref="Y6:AH6" si="2">IF(Y7="",NA(),Y7)</f>
        <v>78.61</v>
      </c>
      <c r="Z6" s="78">
        <f t="shared" si="2"/>
        <v>77.81</v>
      </c>
      <c r="AA6" s="78">
        <f t="shared" si="2"/>
        <v>78.97</v>
      </c>
      <c r="AB6" s="78">
        <f t="shared" si="2"/>
        <v>79.260000000000005</v>
      </c>
      <c r="AC6" s="78">
        <f t="shared" si="2"/>
        <v>85.01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756.99</v>
      </c>
      <c r="BG6" s="78">
        <f t="shared" si="5"/>
        <v>715.49</v>
      </c>
      <c r="BH6" s="78">
        <f t="shared" si="5"/>
        <v>660.22</v>
      </c>
      <c r="BI6" s="78">
        <f t="shared" si="5"/>
        <v>625.42999999999995</v>
      </c>
      <c r="BJ6" s="78">
        <f t="shared" si="5"/>
        <v>538.9</v>
      </c>
      <c r="BK6" s="78">
        <f t="shared" si="5"/>
        <v>799.11</v>
      </c>
      <c r="BL6" s="78">
        <f t="shared" si="5"/>
        <v>768.62</v>
      </c>
      <c r="BM6" s="78">
        <f t="shared" si="5"/>
        <v>789.44</v>
      </c>
      <c r="BN6" s="78">
        <f t="shared" si="5"/>
        <v>812.92</v>
      </c>
      <c r="BO6" s="78">
        <f t="shared" si="5"/>
        <v>765.48</v>
      </c>
      <c r="BP6" s="70" t="str">
        <f>IF(BP7="","",IF(BP7="-","【-】","【"&amp;SUBSTITUTE(TEXT(BP7,"#,##0.00"),"-","△")&amp;"】"))</f>
        <v>【669.11】</v>
      </c>
      <c r="BQ6" s="78">
        <f t="shared" ref="BQ6:BZ6" si="6">IF(BQ7="",NA(),BQ7)</f>
        <v>86.4</v>
      </c>
      <c r="BR6" s="78">
        <f t="shared" si="6"/>
        <v>89.33</v>
      </c>
      <c r="BS6" s="78">
        <f t="shared" si="6"/>
        <v>87.5</v>
      </c>
      <c r="BT6" s="78">
        <f t="shared" si="6"/>
        <v>74.540000000000006</v>
      </c>
      <c r="BU6" s="78">
        <f t="shared" si="6"/>
        <v>88.93</v>
      </c>
      <c r="BV6" s="78">
        <f t="shared" si="6"/>
        <v>87.69</v>
      </c>
      <c r="BW6" s="78">
        <f t="shared" si="6"/>
        <v>88.06</v>
      </c>
      <c r="BX6" s="78">
        <f t="shared" si="6"/>
        <v>87.29</v>
      </c>
      <c r="BY6" s="78">
        <f t="shared" si="6"/>
        <v>85.4</v>
      </c>
      <c r="BZ6" s="78">
        <f t="shared" si="6"/>
        <v>87.8</v>
      </c>
      <c r="CA6" s="70" t="str">
        <f>IF(CA7="","",IF(CA7="-","【-】","【"&amp;SUBSTITUTE(TEXT(CA7,"#,##0.00"),"-","△")&amp;"】"))</f>
        <v>【99.73】</v>
      </c>
      <c r="CB6" s="78">
        <f t="shared" ref="CB6:CK6" si="7">IF(CB7="",NA(),CB7)</f>
        <v>229.93</v>
      </c>
      <c r="CC6" s="78">
        <f t="shared" si="7"/>
        <v>223.34</v>
      </c>
      <c r="CD6" s="78">
        <f t="shared" si="7"/>
        <v>231.05</v>
      </c>
      <c r="CE6" s="78">
        <f t="shared" si="7"/>
        <v>272.3</v>
      </c>
      <c r="CF6" s="78">
        <f t="shared" si="7"/>
        <v>230.04</v>
      </c>
      <c r="CG6" s="78">
        <f t="shared" si="7"/>
        <v>180.07</v>
      </c>
      <c r="CH6" s="78">
        <f t="shared" si="7"/>
        <v>179.32</v>
      </c>
      <c r="CI6" s="78">
        <f t="shared" si="7"/>
        <v>176.67</v>
      </c>
      <c r="CJ6" s="78">
        <f t="shared" si="7"/>
        <v>188.57</v>
      </c>
      <c r="CK6" s="78">
        <f t="shared" si="7"/>
        <v>187.69</v>
      </c>
      <c r="CL6" s="70" t="str">
        <f>IF(CL7="","",IF(CL7="-","【-】","【"&amp;SUBSTITUTE(TEXT(CL7,"#,##0.00"),"-","△")&amp;"】"))</f>
        <v>【134.98】</v>
      </c>
      <c r="CM6" s="78">
        <f t="shared" ref="CM6:CV6" si="8">IF(CM7="",NA(),CM7)</f>
        <v>56.56</v>
      </c>
      <c r="CN6" s="78">
        <f t="shared" si="8"/>
        <v>56.72</v>
      </c>
      <c r="CO6" s="78">
        <f t="shared" si="8"/>
        <v>50.53</v>
      </c>
      <c r="CP6" s="78">
        <f t="shared" si="8"/>
        <v>55.49</v>
      </c>
      <c r="CQ6" s="78">
        <f t="shared" si="8"/>
        <v>55.95</v>
      </c>
      <c r="CR6" s="78">
        <f t="shared" si="8"/>
        <v>58.4</v>
      </c>
      <c r="CS6" s="78">
        <f t="shared" si="8"/>
        <v>58</v>
      </c>
      <c r="CT6" s="78">
        <f t="shared" si="8"/>
        <v>57.42</v>
      </c>
      <c r="CU6" s="78">
        <f t="shared" si="8"/>
        <v>55.84</v>
      </c>
      <c r="CV6" s="78">
        <f t="shared" si="8"/>
        <v>55.78</v>
      </c>
      <c r="CW6" s="70" t="str">
        <f>IF(CW7="","",IF(CW7="-","【-】","【"&amp;SUBSTITUTE(TEXT(CW7,"#,##0.00"),"-","△")&amp;"】"))</f>
        <v>【59.99】</v>
      </c>
      <c r="CX6" s="78">
        <f t="shared" ref="CX6:DG6" si="9">IF(CX7="",NA(),CX7)</f>
        <v>91.94</v>
      </c>
      <c r="CY6" s="78">
        <f t="shared" si="9"/>
        <v>92.14</v>
      </c>
      <c r="CZ6" s="78">
        <f t="shared" si="9"/>
        <v>92.4</v>
      </c>
      <c r="DA6" s="78">
        <f t="shared" si="9"/>
        <v>92.67</v>
      </c>
      <c r="DB6" s="78">
        <f t="shared" si="9"/>
        <v>92.77</v>
      </c>
      <c r="DC6" s="78">
        <f t="shared" si="9"/>
        <v>89.68</v>
      </c>
      <c r="DD6" s="78">
        <f t="shared" si="9"/>
        <v>89.79</v>
      </c>
      <c r="DE6" s="78">
        <f t="shared" si="9"/>
        <v>90.42</v>
      </c>
      <c r="DF6" s="78">
        <f t="shared" si="9"/>
        <v>92.34</v>
      </c>
      <c r="DG6" s="78">
        <f t="shared" si="9"/>
        <v>91.78</v>
      </c>
      <c r="DH6" s="70" t="str">
        <f>IF(DH7="","",IF(DH7="-","【-】","【"&amp;SUBSTITUTE(TEXT(DH7,"#,##0.00"),"-","△")&amp;"】"))</f>
        <v>【95.72】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0.23</v>
      </c>
      <c r="EK6" s="78">
        <f t="shared" si="12"/>
        <v>0.21</v>
      </c>
      <c r="EL6" s="78">
        <f t="shared" si="12"/>
        <v>0.17</v>
      </c>
      <c r="EM6" s="78">
        <f t="shared" si="12"/>
        <v>9.e-002</v>
      </c>
      <c r="EN6" s="78">
        <f t="shared" si="12"/>
        <v>0.1</v>
      </c>
      <c r="EO6" s="70" t="str">
        <f>IF(EO7="","",IF(EO7="-","【-】","【"&amp;SUBSTITUTE(TEXT(EO7,"#,##0.00"),"-","△")&amp;"】"))</f>
        <v>【0.24】</v>
      </c>
    </row>
    <row r="7" spans="1:145" s="55" customFormat="1">
      <c r="A7" s="56"/>
      <c r="B7" s="62">
        <v>2021</v>
      </c>
      <c r="C7" s="62">
        <v>16926</v>
      </c>
      <c r="D7" s="62">
        <v>47</v>
      </c>
      <c r="E7" s="62">
        <v>17</v>
      </c>
      <c r="F7" s="62">
        <v>1</v>
      </c>
      <c r="G7" s="62">
        <v>0</v>
      </c>
      <c r="H7" s="62" t="s">
        <v>98</v>
      </c>
      <c r="I7" s="62" t="s">
        <v>99</v>
      </c>
      <c r="J7" s="62" t="s">
        <v>100</v>
      </c>
      <c r="K7" s="62" t="s">
        <v>101</v>
      </c>
      <c r="L7" s="62" t="s">
        <v>78</v>
      </c>
      <c r="M7" s="62" t="s">
        <v>102</v>
      </c>
      <c r="N7" s="71" t="s">
        <v>40</v>
      </c>
      <c r="O7" s="71" t="s">
        <v>103</v>
      </c>
      <c r="P7" s="71">
        <v>82.28</v>
      </c>
      <c r="Q7" s="71">
        <v>68.69</v>
      </c>
      <c r="R7" s="71">
        <v>3806</v>
      </c>
      <c r="S7" s="71">
        <v>22978</v>
      </c>
      <c r="T7" s="71">
        <v>684.87</v>
      </c>
      <c r="U7" s="71">
        <v>33.549999999999997</v>
      </c>
      <c r="V7" s="71">
        <v>18650</v>
      </c>
      <c r="W7" s="71">
        <v>7.61</v>
      </c>
      <c r="X7" s="71">
        <v>2450.7199999999998</v>
      </c>
      <c r="Y7" s="71">
        <v>78.61</v>
      </c>
      <c r="Z7" s="71">
        <v>77.81</v>
      </c>
      <c r="AA7" s="71">
        <v>78.97</v>
      </c>
      <c r="AB7" s="71">
        <v>79.260000000000005</v>
      </c>
      <c r="AC7" s="71">
        <v>85.01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756.99</v>
      </c>
      <c r="BG7" s="71">
        <v>715.49</v>
      </c>
      <c r="BH7" s="71">
        <v>660.22</v>
      </c>
      <c r="BI7" s="71">
        <v>625.42999999999995</v>
      </c>
      <c r="BJ7" s="71">
        <v>538.9</v>
      </c>
      <c r="BK7" s="71">
        <v>799.11</v>
      </c>
      <c r="BL7" s="71">
        <v>768.62</v>
      </c>
      <c r="BM7" s="71">
        <v>789.44</v>
      </c>
      <c r="BN7" s="71">
        <v>812.92</v>
      </c>
      <c r="BO7" s="71">
        <v>765.48</v>
      </c>
      <c r="BP7" s="71">
        <v>669.11</v>
      </c>
      <c r="BQ7" s="71">
        <v>86.4</v>
      </c>
      <c r="BR7" s="71">
        <v>89.33</v>
      </c>
      <c r="BS7" s="71">
        <v>87.5</v>
      </c>
      <c r="BT7" s="71">
        <v>74.540000000000006</v>
      </c>
      <c r="BU7" s="71">
        <v>88.93</v>
      </c>
      <c r="BV7" s="71">
        <v>87.69</v>
      </c>
      <c r="BW7" s="71">
        <v>88.06</v>
      </c>
      <c r="BX7" s="71">
        <v>87.29</v>
      </c>
      <c r="BY7" s="71">
        <v>85.4</v>
      </c>
      <c r="BZ7" s="71">
        <v>87.8</v>
      </c>
      <c r="CA7" s="71">
        <v>99.73</v>
      </c>
      <c r="CB7" s="71">
        <v>229.93</v>
      </c>
      <c r="CC7" s="71">
        <v>223.34</v>
      </c>
      <c r="CD7" s="71">
        <v>231.05</v>
      </c>
      <c r="CE7" s="71">
        <v>272.3</v>
      </c>
      <c r="CF7" s="71">
        <v>230.04</v>
      </c>
      <c r="CG7" s="71">
        <v>180.07</v>
      </c>
      <c r="CH7" s="71">
        <v>179.32</v>
      </c>
      <c r="CI7" s="71">
        <v>176.67</v>
      </c>
      <c r="CJ7" s="71">
        <v>188.57</v>
      </c>
      <c r="CK7" s="71">
        <v>187.69</v>
      </c>
      <c r="CL7" s="71">
        <v>134.97999999999999</v>
      </c>
      <c r="CM7" s="71">
        <v>56.56</v>
      </c>
      <c r="CN7" s="71">
        <v>56.72</v>
      </c>
      <c r="CO7" s="71">
        <v>50.53</v>
      </c>
      <c r="CP7" s="71">
        <v>55.49</v>
      </c>
      <c r="CQ7" s="71">
        <v>55.95</v>
      </c>
      <c r="CR7" s="71">
        <v>58.4</v>
      </c>
      <c r="CS7" s="71">
        <v>58</v>
      </c>
      <c r="CT7" s="71">
        <v>57.42</v>
      </c>
      <c r="CU7" s="71">
        <v>55.84</v>
      </c>
      <c r="CV7" s="71">
        <v>55.78</v>
      </c>
      <c r="CW7" s="71">
        <v>59.99</v>
      </c>
      <c r="CX7" s="71">
        <v>91.94</v>
      </c>
      <c r="CY7" s="71">
        <v>92.14</v>
      </c>
      <c r="CZ7" s="71">
        <v>92.4</v>
      </c>
      <c r="DA7" s="71">
        <v>92.67</v>
      </c>
      <c r="DB7" s="71">
        <v>92.77</v>
      </c>
      <c r="DC7" s="71">
        <v>89.68</v>
      </c>
      <c r="DD7" s="71">
        <v>89.79</v>
      </c>
      <c r="DE7" s="71">
        <v>90.42</v>
      </c>
      <c r="DF7" s="71">
        <v>92.34</v>
      </c>
      <c r="DG7" s="71">
        <v>91.78</v>
      </c>
      <c r="DH7" s="71">
        <v>95.72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0.23</v>
      </c>
      <c r="EK7" s="71">
        <v>0.21</v>
      </c>
      <c r="EL7" s="71">
        <v>0.17</v>
      </c>
      <c r="EM7" s="71">
        <v>9.e-002</v>
      </c>
      <c r="EN7" s="71">
        <v>0.1</v>
      </c>
      <c r="EO7" s="71">
        <v>0.24</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2023-02-01T06:33:55Z</cp:lastPrinted>
  <dcterms:created xsi:type="dcterms:W3CDTF">2023-01-12T23:51:55Z</dcterms:created>
  <dcterms:modified xsi:type="dcterms:W3CDTF">2024-10-01T00:48:12Z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2024-10-01T00:48:12Z</vt:filetime>
  </property>
</Properties>
</file>