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cV9zx5xkiVj2fcM3ecm8CefR+3K15LOx/K550tNTPQNtP8kV0RdU+koL4kNpimjWFgIydBRl7hR07ZX+Y1e0w==" workbookSaltValue="ocq4YJtcqw3aYY+xTdhVy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<sst xmlns="http://schemas.openxmlformats.org/spreadsheetml/2006/main" xmlns:r="http://schemas.openxmlformats.org/officeDocument/2006/relationships" count="116" uniqueCount="116">
  <si>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</si>
  <si>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</si>
  <si>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</si>
  <si>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</si>
  <si>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</si>
  <si>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</si>
  <si>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</si>
  <si>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</si>
  <si>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</si>
  <si>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</si>
  <si>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</si>
  <si>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</si>
  <si>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</si>
  <si>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</si>
  <si>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</si>
  <si>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</si>
  <si>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</si>
  <si>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</si>
  <si>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</si>
  <si>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</si>
  <si>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</si>
  <si>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</si>
  <si>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</si>
  <si>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</si>
  <si>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</si>
  <si>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</si>
  <si>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</si>
  <si>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</si>
  <si>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</si>
  <si>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</si>
  <si>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</si>
  <si>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</si>
  <si>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</si>
  <si>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</si>
  <si>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</si>
  <si>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</si>
  <si>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</si>
  <si>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</si>
  <si>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</si>
  <si>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</si>
  <si>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</si>
  <si>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</si>
  <si>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</si>
  <si>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</si>
  <si>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</si>
  <si>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</si>
  <si>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</si>
  <si>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</si>
  <si>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</si>
  <si>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</si>
  <si>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</si>
  <si>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</si>
  <si>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</si>
  <si>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</si>
  <si>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</si>
  <si>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</si>
  <si>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</si>
  <si>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</si>
  <si>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</si>
  <si>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</si>
  <si>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</si>
  <si>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</si>
  <si>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</si>
  <si>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</si>
  <si>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</si>
  <si>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</si>
  <si>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</si>
  <si>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</si>
  <si>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</si>
  <si>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</si>
  <si>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</si>
  <si>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</si>
  <si>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</si>
  <si>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</si>
  <si>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</si>
  <si>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</si>
  <si>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</si>
  <si>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</si>
  <si>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</si>
  <si>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</si>
  <si>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</si>
  <si>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</si>
  <si>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</si>
  <si>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</si>
  <si>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</si>
  <si>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</si>
  <si>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</si>
  <si>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</si>
  <si>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</si>
  <si>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</si>
  <si>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</si>
  <si>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</si>
  <si>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</si>
  <si>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</si>
  <si>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</si>
  <si>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</si>
  <si>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</si>
  <si>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</si>
  <si>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</si>
  <si>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</si>
  <si>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</si>
  <si>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</si>
  <si>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</si>
  <si>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</si>
  <si>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</si>
  <si>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</si>
  <si>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</si>
  <si>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</si>
  <si>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</si>
  <si>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</si>
  <si>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</si>
  <si>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</si>
  <si>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</si>
  <si>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①前年度と比較し総費用は減少したものの、総収益が総費用以上に減少したことにより減となった。依然として100％を下回っており、総収益の大半が一般会計からの繰入金となっている。
④年々、企業債が償還期限を迎えており、前年度と比較し減少しているものの、類似団体との比較では未だ高い数値となっている。
⑤前年度と比較し横ばいとなっているが、類似団体との比較では依然として低い数値となっている。本事業地区は温泉街による観光地であり、使用料収入は利用客の増減により左右されるが、旅館・ホテルは件数は現在1件のみとなっている。このことから、処理経費に対して使用料収入を見込めない状況である。
⑥汚水処理費の減により、前年度と比較し改善しているものの、類似団体との比較では依然として高い数値となっている。前述の理由により、年間有収水量の増を見込めない状況であることから、維持管理のコストダウンに努め、施設のサイズダウンや廃止等も視野に検討していく必要がある。
⑦類似団体と比較し低い数値で推移している。前述の理由により、処理水量の増を見込めない状況である。
⑧水洗化率は100％を維持している。</t>
    <rPh sb="1" eb="4">
      <t>ゼンネンド</t>
    </rPh>
    <rPh sb="5" eb="7">
      <t>ヒカク</t>
    </rPh>
    <rPh sb="12" eb="14">
      <t>ゲンショウ</t>
    </rPh>
    <rPh sb="30" eb="32">
      <t>ゲンショウ</t>
    </rPh>
    <rPh sb="39" eb="40">
      <t>ゲン</t>
    </rPh>
    <rPh sb="62" eb="65">
      <t>ソウシュウエキ</t>
    </rPh>
    <rPh sb="66" eb="68">
      <t>タイハン</t>
    </rPh>
    <rPh sb="69" eb="71">
      <t>イッパン</t>
    </rPh>
    <rPh sb="71" eb="73">
      <t>カイケイ</t>
    </rPh>
    <rPh sb="76" eb="78">
      <t>クリイレ</t>
    </rPh>
    <rPh sb="78" eb="79">
      <t>キン</t>
    </rPh>
    <rPh sb="89" eb="91">
      <t>ネンネン</t>
    </rPh>
    <rPh sb="92" eb="94">
      <t>キギョウ</t>
    </rPh>
    <rPh sb="94" eb="95">
      <t>サイ</t>
    </rPh>
    <rPh sb="96" eb="98">
      <t>ショウカン</t>
    </rPh>
    <rPh sb="98" eb="100">
      <t>キゲン</t>
    </rPh>
    <rPh sb="101" eb="102">
      <t>ムカ</t>
    </rPh>
    <rPh sb="107" eb="110">
      <t>ゼンネンド</t>
    </rPh>
    <rPh sb="111" eb="113">
      <t>ヒカク</t>
    </rPh>
    <rPh sb="114" eb="116">
      <t>ゲンショウ</t>
    </rPh>
    <rPh sb="134" eb="135">
      <t>イマ</t>
    </rPh>
    <rPh sb="136" eb="137">
      <t>タカ</t>
    </rPh>
    <rPh sb="138" eb="140">
      <t>スウチ</t>
    </rPh>
    <rPh sb="154" eb="156">
      <t>ヒカク</t>
    </rPh>
    <rPh sb="157" eb="158">
      <t>ヨコ</t>
    </rPh>
    <rPh sb="174" eb="176">
      <t>ヒカク</t>
    </rPh>
    <rPh sb="178" eb="180">
      <t>イゼン</t>
    </rPh>
    <rPh sb="194" eb="195">
      <t>ホン</t>
    </rPh>
    <rPh sb="206" eb="209">
      <t>カンコウチ</t>
    </rPh>
    <rPh sb="216" eb="218">
      <t>シュウニュウ</t>
    </rPh>
    <rPh sb="219" eb="222">
      <t>リヨウキャク</t>
    </rPh>
    <rPh sb="223" eb="225">
      <t>ゾウゲン</t>
    </rPh>
    <rPh sb="242" eb="244">
      <t>ケンスウ</t>
    </rPh>
    <rPh sb="245" eb="247">
      <t>ゲンザイ</t>
    </rPh>
    <rPh sb="248" eb="249">
      <t>ケン</t>
    </rPh>
    <rPh sb="270" eb="271">
      <t>タイ</t>
    </rPh>
    <rPh sb="276" eb="278">
      <t>シュウニュウ</t>
    </rPh>
    <rPh sb="293" eb="295">
      <t>オスイ</t>
    </rPh>
    <rPh sb="295" eb="297">
      <t>ショリ</t>
    </rPh>
    <rPh sb="297" eb="298">
      <t>ヒ</t>
    </rPh>
    <rPh sb="299" eb="300">
      <t>ゲン</t>
    </rPh>
    <rPh sb="308" eb="310">
      <t>ヒカク</t>
    </rPh>
    <rPh sb="311" eb="313">
      <t>カイゼン</t>
    </rPh>
    <rPh sb="327" eb="329">
      <t>ヒカク</t>
    </rPh>
    <rPh sb="331" eb="333">
      <t>イゼン</t>
    </rPh>
    <rPh sb="347" eb="349">
      <t>ゼンジュツ</t>
    </rPh>
    <rPh sb="350" eb="352">
      <t>リユウ</t>
    </rPh>
    <rPh sb="363" eb="364">
      <t>ゾウ</t>
    </rPh>
    <rPh sb="365" eb="367">
      <t>ミコ</t>
    </rPh>
    <rPh sb="370" eb="372">
      <t>ジョウキョウ</t>
    </rPh>
    <rPh sb="409" eb="411">
      <t>シヤ</t>
    </rPh>
    <rPh sb="447" eb="449">
      <t>ゼンジュツ</t>
    </rPh>
    <rPh sb="450" eb="452">
      <t>リユウ</t>
    </rPh>
    <rPh sb="456" eb="458">
      <t>ショリ</t>
    </rPh>
    <rPh sb="458" eb="460">
      <t>スイリョウ</t>
    </rPh>
    <rPh sb="461" eb="462">
      <t>ゾウ</t>
    </rPh>
    <rPh sb="463" eb="465">
      <t>ミコ</t>
    </rPh>
    <rPh sb="468" eb="470">
      <t>ジョウキョウ</t>
    </rPh>
    <phoneticPr fontId="1"/>
  </si>
  <si>
    <t>③特定環境保全公共下水道事業の管渠更新は、法定耐用年数まで相当な期間があるため更新延長は無く0％となっている。今後は、サイズダウンや廃止等も視野に入れた計画の策定が必要となってくる。</t>
    <rPh sb="66" eb="68">
      <t>ハイシ</t>
    </rPh>
    <rPh sb="68" eb="69">
      <t>ナド</t>
    </rPh>
    <rPh sb="70" eb="72">
      <t>シヤ</t>
    </rPh>
    <rPh sb="73" eb="74">
      <t>イ</t>
    </rPh>
    <rPh sb="76" eb="78">
      <t>ケイカク</t>
    </rPh>
    <rPh sb="79" eb="81">
      <t>サクテイ</t>
    </rPh>
    <rPh sb="82" eb="84">
      <t>ヒツヨウ</t>
    </rPh>
    <phoneticPr fontId="1"/>
  </si>
  <si>
    <t xml:space="preserve"> 平成26年度に策定した中標津町下水道経営戦略（中期ビジョン）に基づき経営を行なっている。
　⑥汚水処理原価が類似団体及び全国平均と比較して高いこと、⑤経費回収率についても低い水準で推移していることから、赤字体質であるといえる。
　令和5年度から地方公営企業法を適用し、公営企業会計となることから、施設等の資産や収支バランスをより精微な数字で把握し、安定的な事業経営に努めるとともに、将来的なサイズダウンや廃止等も視野に検討を進める必要がある。</t>
    <rPh sb="59" eb="60">
      <t>オヨ</t>
    </rPh>
    <rPh sb="61" eb="63">
      <t>ゼンコク</t>
    </rPh>
    <rPh sb="63" eb="65">
      <t>ヘイキン</t>
    </rPh>
    <rPh sb="203" eb="205">
      <t>ハイシ</t>
    </rPh>
    <rPh sb="205" eb="206">
      <t>ナド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</si>
</sst>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20.53</c:v>
                </c:pt>
                <c:pt idx="1">
                  <c:v>18.95</c:v>
                </c:pt>
                <c:pt idx="2">
                  <c:v>12.63</c:v>
                </c:pt>
                <c:pt idx="3">
                  <c:v>14.74</c:v>
                </c:pt>
                <c:pt idx="4">
                  <c:v>15.79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94.57</c:v>
                </c:pt>
                <c:pt idx="1">
                  <c:v>94.58</c:v>
                </c:pt>
                <c:pt idx="2">
                  <c:v>94.56</c:v>
                </c:pt>
                <c:pt idx="3">
                  <c:v>95.42</c:v>
                </c:pt>
                <c:pt idx="4">
                  <c:v>93.83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4803.26</c:v>
                </c:pt>
                <c:pt idx="1">
                  <c:v>4288.84</c:v>
                </c:pt>
                <c:pt idx="2">
                  <c:v>4369.09</c:v>
                </c:pt>
                <c:pt idx="3">
                  <c:v>2513</c:v>
                </c:pt>
                <c:pt idx="4">
                  <c:v>2145.6999999999998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15.36</c:v>
                </c:pt>
                <c:pt idx="1">
                  <c:v>15.84</c:v>
                </c:pt>
                <c:pt idx="2">
                  <c:v>13.41</c:v>
                </c:pt>
                <c:pt idx="3">
                  <c:v>14.18</c:v>
                </c:pt>
                <c:pt idx="4">
                  <c:v>16.829999999999998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1219.54</c:v>
                </c:pt>
                <c:pt idx="1">
                  <c:v>1191.46</c:v>
                </c:pt>
                <c:pt idx="2">
                  <c:v>1272.03</c:v>
                </c:pt>
                <c:pt idx="3">
                  <c:v>1345.08</c:v>
                </c:pt>
                <c:pt idx="4">
                  <c:v>1053.54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22729</v>
      </c>
      <c r="AM8" s="21"/>
      <c r="AN8" s="21"/>
      <c r="AO8" s="21"/>
      <c r="AP8" s="21"/>
      <c r="AQ8" s="21"/>
      <c r="AR8" s="21"/>
      <c r="AS8" s="21"/>
      <c r="AT8" s="7">
        <f>データ!T6</f>
        <v>684.87</v>
      </c>
      <c r="AU8" s="7"/>
      <c r="AV8" s="7"/>
      <c r="AW8" s="7"/>
      <c r="AX8" s="7"/>
      <c r="AY8" s="7"/>
      <c r="AZ8" s="7"/>
      <c r="BA8" s="7"/>
      <c r="BB8" s="7">
        <f>データ!U6</f>
        <v>33.19</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f>データ!N6</f>
        <v>9.9</v>
      </c>
      <c r="C10" s="7"/>
      <c r="D10" s="7"/>
      <c r="E10" s="7"/>
      <c r="F10" s="7"/>
      <c r="G10" s="7"/>
      <c r="H10" s="7"/>
      <c r="I10" s="7" t="str">
        <f>データ!O6</f>
        <v>該当数値なし</v>
      </c>
      <c r="J10" s="7"/>
      <c r="K10" s="7"/>
      <c r="L10" s="7"/>
      <c r="M10" s="7"/>
      <c r="N10" s="7"/>
      <c r="O10" s="7"/>
      <c r="P10" s="7">
        <f>データ!P6</f>
        <v>0.11</v>
      </c>
      <c r="Q10" s="7"/>
      <c r="R10" s="7"/>
      <c r="S10" s="7"/>
      <c r="T10" s="7"/>
      <c r="U10" s="7"/>
      <c r="V10" s="7"/>
      <c r="W10" s="7">
        <f>データ!Q6</f>
        <v>103.76</v>
      </c>
      <c r="X10" s="7"/>
      <c r="Y10" s="7"/>
      <c r="Z10" s="7"/>
      <c r="AA10" s="7"/>
      <c r="AB10" s="7"/>
      <c r="AC10" s="7"/>
      <c r="AD10" s="21">
        <f>データ!R6</f>
        <v>3806</v>
      </c>
      <c r="AE10" s="21"/>
      <c r="AF10" s="21"/>
      <c r="AG10" s="21"/>
      <c r="AH10" s="21"/>
      <c r="AI10" s="21"/>
      <c r="AJ10" s="21"/>
      <c r="AK10" s="2"/>
      <c r="AL10" s="21">
        <f>データ!V6</f>
        <v>25</v>
      </c>
      <c r="AM10" s="21"/>
      <c r="AN10" s="21"/>
      <c r="AO10" s="21"/>
      <c r="AP10" s="21"/>
      <c r="AQ10" s="21"/>
      <c r="AR10" s="21"/>
      <c r="AS10" s="21"/>
      <c r="AT10" s="7">
        <f>データ!W6</f>
        <v>5.e-002</v>
      </c>
      <c r="AU10" s="7"/>
      <c r="AV10" s="7"/>
      <c r="AW10" s="7"/>
      <c r="AX10" s="7"/>
      <c r="AY10" s="7"/>
      <c r="AZ10" s="7"/>
      <c r="BA10" s="7"/>
      <c r="BB10" s="7">
        <f>データ!X6</f>
        <v>500</v>
      </c>
      <c r="BC10" s="7"/>
      <c r="BD10" s="7"/>
      <c r="BE10" s="7"/>
      <c r="BF10" s="7"/>
      <c r="BG10" s="7"/>
      <c r="BH10" s="7"/>
      <c r="BI10" s="7"/>
      <c r="BJ10" s="2"/>
      <c r="BK10" s="2"/>
      <c r="BL10" s="29" t="s">
        <v>38</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7</v>
      </c>
      <c r="J85" s="12" t="s">
        <v>50</v>
      </c>
      <c r="K85" s="12" t="s">
        <v>51</v>
      </c>
      <c r="L85" s="12" t="s">
        <v>33</v>
      </c>
      <c r="M85" s="12" t="s">
        <v>36</v>
      </c>
      <c r="N85" s="12" t="s">
        <v>52</v>
      </c>
      <c r="O85" s="12" t="s">
        <v>54</v>
      </c>
    </row>
    <row r="86" spans="1:78" hidden="1">
      <c r="B86" s="12"/>
      <c r="C86" s="12"/>
      <c r="D86" s="12"/>
      <c r="E86" s="12" t="str">
        <f>データ!AI6</f>
        <v/>
      </c>
      <c r="F86" s="12" t="s">
        <v>39</v>
      </c>
      <c r="G86" s="12" t="s">
        <v>39</v>
      </c>
      <c r="H86" s="12" t="str">
        <f>データ!BP6</f>
        <v>【1,182.11】</v>
      </c>
      <c r="I86" s="12" t="str">
        <f>データ!CA6</f>
        <v>【73.78】</v>
      </c>
      <c r="J86" s="12" t="str">
        <f>データ!CL6</f>
        <v>【220.62】</v>
      </c>
      <c r="K86" s="12" t="str">
        <f>データ!CW6</f>
        <v>【42.22】</v>
      </c>
      <c r="L86" s="12" t="str">
        <f>データ!DH6</f>
        <v>【85.67】</v>
      </c>
      <c r="M86" s="12" t="s">
        <v>39</v>
      </c>
      <c r="N86" s="12" t="s">
        <v>39</v>
      </c>
      <c r="O86" s="12" t="str">
        <f>データ!EO6</f>
        <v>【0.13】</v>
      </c>
    </row>
  </sheetData>
  <sheetProtection algorithmName="SHA-512" hashValue="5qV4Y+u2d6fxMhnTa+zahcsSA3G08JMYR5W3VCYEtk9ZyTm/nROzFCakUGMiHrDLzHQJqfgGTDZyM5EkY6wPww==" saltValue="bJO0xkrqsEJefMCrmjsnd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32</v>
      </c>
      <c r="C3" s="58" t="s">
        <v>59</v>
      </c>
      <c r="D3" s="58" t="s">
        <v>60</v>
      </c>
      <c r="E3" s="58" t="s">
        <v>3</v>
      </c>
      <c r="F3" s="58" t="s">
        <v>2</v>
      </c>
      <c r="G3" s="58" t="s">
        <v>26</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63</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4</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2022</v>
      </c>
      <c r="C6" s="61">
        <f t="shared" si="1"/>
        <v>16926</v>
      </c>
      <c r="D6" s="61">
        <f t="shared" si="1"/>
        <v>47</v>
      </c>
      <c r="E6" s="61">
        <f t="shared" si="1"/>
        <v>17</v>
      </c>
      <c r="F6" s="61">
        <f t="shared" si="1"/>
        <v>4</v>
      </c>
      <c r="G6" s="61">
        <f t="shared" si="1"/>
        <v>0</v>
      </c>
      <c r="H6" s="61" t="str">
        <f t="shared" si="1"/>
        <v>北海道　中標津町</v>
      </c>
      <c r="I6" s="61" t="str">
        <f t="shared" si="1"/>
        <v>法非適用</v>
      </c>
      <c r="J6" s="61" t="str">
        <f t="shared" si="1"/>
        <v>下水道事業</v>
      </c>
      <c r="K6" s="61" t="str">
        <f t="shared" si="1"/>
        <v>特定環境保全公共下水道</v>
      </c>
      <c r="L6" s="61" t="str">
        <f t="shared" si="1"/>
        <v>D2</v>
      </c>
      <c r="M6" s="61" t="str">
        <f t="shared" si="1"/>
        <v>非設置</v>
      </c>
      <c r="N6" s="70">
        <f t="shared" si="1"/>
        <v>9.9</v>
      </c>
      <c r="O6" s="70" t="str">
        <f t="shared" si="1"/>
        <v>該当数値なし</v>
      </c>
      <c r="P6" s="70">
        <f t="shared" si="1"/>
        <v>0.11</v>
      </c>
      <c r="Q6" s="70">
        <f t="shared" si="1"/>
        <v>103.76</v>
      </c>
      <c r="R6" s="70">
        <f t="shared" si="1"/>
        <v>3806</v>
      </c>
      <c r="S6" s="70">
        <f t="shared" si="1"/>
        <v>22729</v>
      </c>
      <c r="T6" s="70">
        <f t="shared" si="1"/>
        <v>684.87</v>
      </c>
      <c r="U6" s="70">
        <f t="shared" si="1"/>
        <v>33.19</v>
      </c>
      <c r="V6" s="70">
        <f t="shared" si="1"/>
        <v>25</v>
      </c>
      <c r="W6" s="70">
        <f t="shared" si="1"/>
        <v>5.e-002</v>
      </c>
      <c r="X6" s="70">
        <f t="shared" si="1"/>
        <v>500</v>
      </c>
      <c r="Y6" s="78">
        <f t="shared" ref="Y6:AH6" si="2">IF(Y7="",NA(),Y7)</f>
        <v>94.57</v>
      </c>
      <c r="Z6" s="78">
        <f t="shared" si="2"/>
        <v>94.58</v>
      </c>
      <c r="AA6" s="78">
        <f t="shared" si="2"/>
        <v>94.56</v>
      </c>
      <c r="AB6" s="78">
        <f t="shared" si="2"/>
        <v>95.42</v>
      </c>
      <c r="AC6" s="78">
        <f t="shared" si="2"/>
        <v>93.83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4803.26</v>
      </c>
      <c r="BG6" s="78">
        <f t="shared" si="5"/>
        <v>4288.84</v>
      </c>
      <c r="BH6" s="78">
        <f t="shared" si="5"/>
        <v>4369.09</v>
      </c>
      <c r="BI6" s="78">
        <f t="shared" si="5"/>
        <v>2513</v>
      </c>
      <c r="BJ6" s="78">
        <f t="shared" si="5"/>
        <v>2145.6999999999998</v>
      </c>
      <c r="BK6" s="78">
        <f t="shared" si="5"/>
        <v>1194.1500000000001</v>
      </c>
      <c r="BL6" s="78">
        <f t="shared" si="5"/>
        <v>1206.79</v>
      </c>
      <c r="BM6" s="78">
        <f t="shared" si="5"/>
        <v>1258.43</v>
      </c>
      <c r="BN6" s="78">
        <f t="shared" si="5"/>
        <v>1163.75</v>
      </c>
      <c r="BO6" s="78">
        <f t="shared" si="5"/>
        <v>1195.47</v>
      </c>
      <c r="BP6" s="70" t="str">
        <f>IF(BP7="","",IF(BP7="-","【-】","【"&amp;SUBSTITUTE(TEXT(BP7,"#,##0.00"),"-","△")&amp;"】"))</f>
        <v>【1,182.11】</v>
      </c>
      <c r="BQ6" s="78">
        <f t="shared" ref="BQ6:BZ6" si="6">IF(BQ7="",NA(),BQ7)</f>
        <v>15.36</v>
      </c>
      <c r="BR6" s="78">
        <f t="shared" si="6"/>
        <v>15.84</v>
      </c>
      <c r="BS6" s="78">
        <f t="shared" si="6"/>
        <v>13.41</v>
      </c>
      <c r="BT6" s="78">
        <f t="shared" si="6"/>
        <v>14.18</v>
      </c>
      <c r="BU6" s="78">
        <f t="shared" si="6"/>
        <v>16.829999999999998</v>
      </c>
      <c r="BV6" s="78">
        <f t="shared" si="6"/>
        <v>72.260000000000005</v>
      </c>
      <c r="BW6" s="78">
        <f t="shared" si="6"/>
        <v>71.84</v>
      </c>
      <c r="BX6" s="78">
        <f t="shared" si="6"/>
        <v>73.36</v>
      </c>
      <c r="BY6" s="78">
        <f t="shared" si="6"/>
        <v>72.599999999999994</v>
      </c>
      <c r="BZ6" s="78">
        <f t="shared" si="6"/>
        <v>69.430000000000007</v>
      </c>
      <c r="CA6" s="70" t="str">
        <f>IF(CA7="","",IF(CA7="-","【-】","【"&amp;SUBSTITUTE(TEXT(CA7,"#,##0.00"),"-","△")&amp;"】"))</f>
        <v>【73.78】</v>
      </c>
      <c r="CB6" s="78">
        <f t="shared" ref="CB6:CK6" si="7">IF(CB7="",NA(),CB7)</f>
        <v>1219.54</v>
      </c>
      <c r="CC6" s="78">
        <f t="shared" si="7"/>
        <v>1191.46</v>
      </c>
      <c r="CD6" s="78">
        <f t="shared" si="7"/>
        <v>1272.03</v>
      </c>
      <c r="CE6" s="78">
        <f t="shared" si="7"/>
        <v>1345.08</v>
      </c>
      <c r="CF6" s="78">
        <f t="shared" si="7"/>
        <v>1053.54</v>
      </c>
      <c r="CG6" s="78">
        <f t="shared" si="7"/>
        <v>230.02</v>
      </c>
      <c r="CH6" s="78">
        <f t="shared" si="7"/>
        <v>228.47</v>
      </c>
      <c r="CI6" s="78">
        <f t="shared" si="7"/>
        <v>224.88</v>
      </c>
      <c r="CJ6" s="78">
        <f t="shared" si="7"/>
        <v>228.64</v>
      </c>
      <c r="CK6" s="78">
        <f t="shared" si="7"/>
        <v>239.46</v>
      </c>
      <c r="CL6" s="70" t="str">
        <f>IF(CL7="","",IF(CL7="-","【-】","【"&amp;SUBSTITUTE(TEXT(CL7,"#,##0.00"),"-","△")&amp;"】"))</f>
        <v>【220.62】</v>
      </c>
      <c r="CM6" s="78">
        <f t="shared" ref="CM6:CV6" si="8">IF(CM7="",NA(),CM7)</f>
        <v>20.53</v>
      </c>
      <c r="CN6" s="78">
        <f t="shared" si="8"/>
        <v>18.95</v>
      </c>
      <c r="CO6" s="78">
        <f t="shared" si="8"/>
        <v>12.63</v>
      </c>
      <c r="CP6" s="78">
        <f t="shared" si="8"/>
        <v>14.74</v>
      </c>
      <c r="CQ6" s="78">
        <f t="shared" si="8"/>
        <v>15.79</v>
      </c>
      <c r="CR6" s="78">
        <f t="shared" si="8"/>
        <v>42.56</v>
      </c>
      <c r="CS6" s="78">
        <f t="shared" si="8"/>
        <v>42.47</v>
      </c>
      <c r="CT6" s="78">
        <f t="shared" si="8"/>
        <v>42.4</v>
      </c>
      <c r="CU6" s="78">
        <f t="shared" si="8"/>
        <v>42.28</v>
      </c>
      <c r="CV6" s="78">
        <f t="shared" si="8"/>
        <v>41.06</v>
      </c>
      <c r="CW6" s="70" t="str">
        <f>IF(CW7="","",IF(CW7="-","【-】","【"&amp;SUBSTITUTE(TEXT(CW7,"#,##0.00"),"-","△")&amp;"】"))</f>
        <v>【42.22】</v>
      </c>
      <c r="CX6" s="78">
        <f t="shared" ref="CX6:DG6" si="9">IF(CX7="",NA(),CX7)</f>
        <v>100</v>
      </c>
      <c r="CY6" s="78">
        <f t="shared" si="9"/>
        <v>100</v>
      </c>
      <c r="CZ6" s="78">
        <f t="shared" si="9"/>
        <v>100</v>
      </c>
      <c r="DA6" s="78">
        <f t="shared" si="9"/>
        <v>100</v>
      </c>
      <c r="DB6" s="78">
        <f t="shared" si="9"/>
        <v>100</v>
      </c>
      <c r="DC6" s="78">
        <f t="shared" si="9"/>
        <v>83.32</v>
      </c>
      <c r="DD6" s="78">
        <f t="shared" si="9"/>
        <v>83.75</v>
      </c>
      <c r="DE6" s="78">
        <f t="shared" si="9"/>
        <v>84.19</v>
      </c>
      <c r="DF6" s="78">
        <f t="shared" si="9"/>
        <v>84.34</v>
      </c>
      <c r="DG6" s="78">
        <f t="shared" si="9"/>
        <v>84.34</v>
      </c>
      <c r="DH6" s="70" t="str">
        <f>IF(DH7="","",IF(DH7="-","【-】","【"&amp;SUBSTITUTE(TEXT(DH7,"#,##0.00"),"-","△")&amp;"】"))</f>
        <v>【85.67】</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8.e-002</v>
      </c>
      <c r="EO6" s="70" t="str">
        <f>IF(EO7="","",IF(EO7="-","【-】","【"&amp;SUBSTITUTE(TEXT(EO7,"#,##0.00"),"-","△")&amp;"】"))</f>
        <v>【0.13】</v>
      </c>
    </row>
    <row r="7" spans="1:145" s="55" customFormat="1">
      <c r="A7" s="56"/>
      <c r="B7" s="62">
        <v>2022</v>
      </c>
      <c r="C7" s="62">
        <v>16926</v>
      </c>
      <c r="D7" s="62">
        <v>47</v>
      </c>
      <c r="E7" s="62">
        <v>17</v>
      </c>
      <c r="F7" s="62">
        <v>4</v>
      </c>
      <c r="G7" s="62">
        <v>0</v>
      </c>
      <c r="H7" s="62" t="s">
        <v>97</v>
      </c>
      <c r="I7" s="62" t="s">
        <v>98</v>
      </c>
      <c r="J7" s="62" t="s">
        <v>99</v>
      </c>
      <c r="K7" s="62" t="s">
        <v>11</v>
      </c>
      <c r="L7" s="62" t="s">
        <v>100</v>
      </c>
      <c r="M7" s="62" t="s">
        <v>101</v>
      </c>
      <c r="N7" s="71">
        <v>9.9</v>
      </c>
      <c r="O7" s="71" t="s">
        <v>102</v>
      </c>
      <c r="P7" s="71">
        <v>0.11</v>
      </c>
      <c r="Q7" s="71">
        <v>103.76</v>
      </c>
      <c r="R7" s="71">
        <v>3806</v>
      </c>
      <c r="S7" s="71">
        <v>22729</v>
      </c>
      <c r="T7" s="71">
        <v>684.87</v>
      </c>
      <c r="U7" s="71">
        <v>33.19</v>
      </c>
      <c r="V7" s="71">
        <v>25</v>
      </c>
      <c r="W7" s="71">
        <v>5.e-002</v>
      </c>
      <c r="X7" s="71">
        <v>500</v>
      </c>
      <c r="Y7" s="71">
        <v>94.57</v>
      </c>
      <c r="Z7" s="71">
        <v>94.58</v>
      </c>
      <c r="AA7" s="71">
        <v>94.56</v>
      </c>
      <c r="AB7" s="71">
        <v>95.42</v>
      </c>
      <c r="AC7" s="71">
        <v>93.83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4803.26</v>
      </c>
      <c r="BG7" s="71">
        <v>4288.84</v>
      </c>
      <c r="BH7" s="71">
        <v>4369.09</v>
      </c>
      <c r="BI7" s="71">
        <v>2513</v>
      </c>
      <c r="BJ7" s="71">
        <v>2145.6999999999998</v>
      </c>
      <c r="BK7" s="71">
        <v>1194.1500000000001</v>
      </c>
      <c r="BL7" s="71">
        <v>1206.79</v>
      </c>
      <c r="BM7" s="71">
        <v>1258.43</v>
      </c>
      <c r="BN7" s="71">
        <v>1163.75</v>
      </c>
      <c r="BO7" s="71">
        <v>1195.47</v>
      </c>
      <c r="BP7" s="71">
        <v>1182.1099999999999</v>
      </c>
      <c r="BQ7" s="71">
        <v>15.36</v>
      </c>
      <c r="BR7" s="71">
        <v>15.84</v>
      </c>
      <c r="BS7" s="71">
        <v>13.41</v>
      </c>
      <c r="BT7" s="71">
        <v>14.18</v>
      </c>
      <c r="BU7" s="71">
        <v>16.829999999999998</v>
      </c>
      <c r="BV7" s="71">
        <v>72.260000000000005</v>
      </c>
      <c r="BW7" s="71">
        <v>71.84</v>
      </c>
      <c r="BX7" s="71">
        <v>73.36</v>
      </c>
      <c r="BY7" s="71">
        <v>72.599999999999994</v>
      </c>
      <c r="BZ7" s="71">
        <v>69.430000000000007</v>
      </c>
      <c r="CA7" s="71">
        <v>73.78</v>
      </c>
      <c r="CB7" s="71">
        <v>1219.54</v>
      </c>
      <c r="CC7" s="71">
        <v>1191.46</v>
      </c>
      <c r="CD7" s="71">
        <v>1272.03</v>
      </c>
      <c r="CE7" s="71">
        <v>1345.08</v>
      </c>
      <c r="CF7" s="71">
        <v>1053.54</v>
      </c>
      <c r="CG7" s="71">
        <v>230.02</v>
      </c>
      <c r="CH7" s="71">
        <v>228.47</v>
      </c>
      <c r="CI7" s="71">
        <v>224.88</v>
      </c>
      <c r="CJ7" s="71">
        <v>228.64</v>
      </c>
      <c r="CK7" s="71">
        <v>239.46</v>
      </c>
      <c r="CL7" s="71">
        <v>220.62</v>
      </c>
      <c r="CM7" s="71">
        <v>20.53</v>
      </c>
      <c r="CN7" s="71">
        <v>18.95</v>
      </c>
      <c r="CO7" s="71">
        <v>12.63</v>
      </c>
      <c r="CP7" s="71">
        <v>14.74</v>
      </c>
      <c r="CQ7" s="71">
        <v>15.79</v>
      </c>
      <c r="CR7" s="71">
        <v>42.56</v>
      </c>
      <c r="CS7" s="71">
        <v>42.47</v>
      </c>
      <c r="CT7" s="71">
        <v>42.4</v>
      </c>
      <c r="CU7" s="71">
        <v>42.28</v>
      </c>
      <c r="CV7" s="71">
        <v>41.06</v>
      </c>
      <c r="CW7" s="71">
        <v>42.22</v>
      </c>
      <c r="CX7" s="71">
        <v>100</v>
      </c>
      <c r="CY7" s="71">
        <v>100</v>
      </c>
      <c r="CZ7" s="71">
        <v>100</v>
      </c>
      <c r="DA7" s="71">
        <v>100</v>
      </c>
      <c r="DB7" s="71">
        <v>100</v>
      </c>
      <c r="DC7" s="71">
        <v>83.32</v>
      </c>
      <c r="DD7" s="71">
        <v>83.75</v>
      </c>
      <c r="DE7" s="71">
        <v>84.19</v>
      </c>
      <c r="DF7" s="71">
        <v>84.34</v>
      </c>
      <c r="DG7" s="71">
        <v>84.34</v>
      </c>
      <c r="DH7" s="71">
        <v>85.67</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0.36</v>
      </c>
      <c r="EL7" s="71">
        <v>0.39</v>
      </c>
      <c r="EM7" s="71">
        <v>0.1</v>
      </c>
      <c r="EN7" s="71">
        <v>8.e-002</v>
      </c>
      <c r="EO7" s="71">
        <v>0.13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dcterms:created xsi:type="dcterms:W3CDTF">2023-12-12T02:49:10Z</dcterms:created>
  <dcterms:modified xsi:type="dcterms:W3CDTF">2024-10-01T00:50:39Z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2024-10-01T00:50:39Z</vt:filetime>
  </property>
</Properties>
</file>