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nb8bdiTE8hSKkOCK+4Cpp78ijPwY/EaFmfICXooIvfQX9LItfjWcd5QepTHMwyY3Lv2VX4p8/XRBtM6Ywp/Dg==" workbookSaltValue="mOoX7fowUCVGbXsk7iU4H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<sst xmlns="http://schemas.openxmlformats.org/spreadsheetml/2006/main" xmlns:r="http://schemas.openxmlformats.org/officeDocument/2006/relationships" count="116" uniqueCount="116">
  <si>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</si>
  <si>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</si>
  <si>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</si>
  <si>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</si>
  <si>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</si>
  <si>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</si>
  <si>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</si>
  <si>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</si>
  <si>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</si>
  <si>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</si>
  <si>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</si>
  <si>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</si>
  <si>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</si>
  <si>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</si>
  <si>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</si>
  <si>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</si>
  <si>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</si>
  <si>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</si>
  <si>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</si>
  <si>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</si>
  <si>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</si>
  <si>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</si>
  <si>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</si>
  <si>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</si>
  <si>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</si>
  <si>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</si>
  <si>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</si>
  <si>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</si>
  <si>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</si>
  <si>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</si>
  <si>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</si>
  <si>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</si>
  <si>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</si>
  <si>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</si>
  <si>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</si>
  <si>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</si>
  <si>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</si>
  <si>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</si>
  <si>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</si>
  <si>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</si>
  <si>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</si>
  <si>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</si>
  <si>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</si>
  <si>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</si>
  <si>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</si>
  <si>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</si>
  <si>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</si>
  <si>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</si>
  <si>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</si>
  <si>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</si>
  <si>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</si>
  <si>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</si>
  <si>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</si>
  <si>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</si>
  <si>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</si>
  <si>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</si>
  <si>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</si>
  <si>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</si>
  <si>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</si>
  <si>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</si>
  <si>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</si>
  <si>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</si>
  <si>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</si>
  <si>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</si>
  <si>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</si>
  <si>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</si>
  <si>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</si>
  <si>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</si>
  <si>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</si>
  <si>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</si>
  <si>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</si>
  <si>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</si>
  <si>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</si>
  <si>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</si>
  <si>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</si>
  <si>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</si>
  <si>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</si>
  <si>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</si>
  <si>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</si>
  <si>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Cd1</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</si>
  <si>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</si>
  <si>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</si>
  <si>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</si>
  <si>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</si>
  <si>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</si>
  <si>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</si>
  <si>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</si>
  <si>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</si>
  <si>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</si>
  <si>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</si>
  <si>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</si>
  <si>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</si>
  <si>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</si>
  <si>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</si>
  <si>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</si>
  <si>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</si>
  <si>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①前年度と比較し総収益は横ばい、地方債償還金が減少したものの総費用が増加したことにより減となった。⑥汚水処理原価も減少したものの、類似団体と比較し高い数値となっており、今後も汚水処理経費を節減するとともに引き続き使用料収入の確実な確保に努める。
④年々、企業債が償還期限を迎えており、類似団体と比較しても低い数値となっているが、近年、企業債借入額が増加傾向にあることから、今後は増加に転じることのないよう注視する。
⑤⑥汚水処理費の減少により、前年度と比較し改善している。経費回収率は類似団体との比較でも上回っているが、汚水処理原価は類似団体よりも未だ高い状況である。人口減少により年間有収水量が減少傾向にあり、使用料収入の減も懸念されることから、汚水処理経費を着実に抑えていく必要がある。
⑦前年度と比較し横ばいであり、類似団体との比較では上回っている状況となっている。施設の利用状況をより改善させるため、計画的な施設の修繕・更新、スペックダウン等を今後も実施していく必要がある。
⑧人口減少により水洗便所設置人口及び処理区域内人口も減少しているが、数値自体は横ばいとなっており、類似団体との比較では高い水準にある。</t>
    <rPh sb="5" eb="7">
      <t>ヒカク</t>
    </rPh>
    <rPh sb="8" eb="11">
      <t>ソウシュウエキ</t>
    </rPh>
    <rPh sb="12" eb="13">
      <t>ヨコ</t>
    </rPh>
    <rPh sb="30" eb="33">
      <t>ソウヒヨウ</t>
    </rPh>
    <rPh sb="34" eb="36">
      <t>ゾウカ</t>
    </rPh>
    <rPh sb="43" eb="44">
      <t>ゲン</t>
    </rPh>
    <rPh sb="57" eb="59">
      <t>ゲンショウ</t>
    </rPh>
    <rPh sb="125" eb="127">
      <t>ネンネン</t>
    </rPh>
    <rPh sb="128" eb="130">
      <t>キギョウ</t>
    </rPh>
    <rPh sb="130" eb="131">
      <t>サイ</t>
    </rPh>
    <rPh sb="132" eb="134">
      <t>ショウカン</t>
    </rPh>
    <rPh sb="134" eb="136">
      <t>キゲン</t>
    </rPh>
    <rPh sb="137" eb="138">
      <t>ムカ</t>
    </rPh>
    <rPh sb="203" eb="205">
      <t>チュウシ</t>
    </rPh>
    <rPh sb="218" eb="220">
      <t>ゲンショウ</t>
    </rPh>
    <rPh sb="228" eb="230">
      <t>ヒカク</t>
    </rPh>
    <rPh sb="238" eb="240">
      <t>ケイヒ</t>
    </rPh>
    <rPh sb="240" eb="242">
      <t>カイシュウ</t>
    </rPh>
    <rPh sb="242" eb="243">
      <t>リツ</t>
    </rPh>
    <rPh sb="250" eb="252">
      <t>ヒカク</t>
    </rPh>
    <rPh sb="276" eb="277">
      <t>イマ</t>
    </rPh>
    <rPh sb="308" eb="311">
      <t>シヨウリョウ</t>
    </rPh>
    <rPh sb="311" eb="313">
      <t>シュウニュウ</t>
    </rPh>
    <rPh sb="354" eb="356">
      <t>ヒカク</t>
    </rPh>
    <rPh sb="357" eb="358">
      <t>ヨコ</t>
    </rPh>
    <rPh sb="370" eb="372">
      <t>ヒカク</t>
    </rPh>
    <rPh sb="374" eb="376">
      <t>ウワマワ</t>
    </rPh>
    <rPh sb="380" eb="382">
      <t>ジョウキョウ</t>
    </rPh>
    <rPh sb="392" eb="394">
      <t>リヨウ</t>
    </rPh>
    <rPh sb="394" eb="396">
      <t>ジョウキョウ</t>
    </rPh>
    <rPh sb="399" eb="401">
      <t>カイゼン</t>
    </rPh>
    <rPh sb="429" eb="431">
      <t>コンゴ</t>
    </rPh>
    <rPh sb="432" eb="434">
      <t>ジッシ</t>
    </rPh>
    <rPh sb="438" eb="440">
      <t>ヒツヨウ</t>
    </rPh>
    <rPh sb="447" eb="449">
      <t>ジンコウ</t>
    </rPh>
    <rPh sb="449" eb="451">
      <t>ゲンショウ</t>
    </rPh>
    <rPh sb="454" eb="456">
      <t>スイセン</t>
    </rPh>
    <rPh sb="456" eb="458">
      <t>ベンジョ</t>
    </rPh>
    <rPh sb="458" eb="460">
      <t>セッチ</t>
    </rPh>
    <rPh sb="460" eb="462">
      <t>ジンコウ</t>
    </rPh>
    <rPh sb="462" eb="463">
      <t>オヨ</t>
    </rPh>
    <rPh sb="482" eb="484">
      <t>ジタイ</t>
    </rPh>
    <rPh sb="501" eb="503">
      <t>ヒカク</t>
    </rPh>
    <phoneticPr fontId="1"/>
  </si>
  <si>
    <t>参照用</t>
    <rPh sb="0" eb="3">
      <t>サンショウヨウ</t>
    </rPh>
    <phoneticPr fontId="1"/>
  </si>
  <si>
    <t>北海道　中標津町</t>
  </si>
  <si>
    <t>法非適用</t>
  </si>
  <si>
    <t>下水道事業</t>
  </si>
  <si>
    <t>公共下水道</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</si>
  <si>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</si>
  <si>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</si>
  <si>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</si>
  <si>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</si>
  <si>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</si>
  <si>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</si>
  <si>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</si>
  <si>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</si>
  <si>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</si>
  <si>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</si>
  <si>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</si>
  <si>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</si>
  <si>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③公共下水道事業の管渠更新は、法定耐用年数まで相当な期間があるため更新延長は無く0％となっている。今後は、将来的な更新を見据えた計画の策定が必要となってくる。</t>
    <rPh sb="49" eb="51">
      <t>コンゴ</t>
    </rPh>
    <rPh sb="53" eb="56">
      <t>ショウライテキ</t>
    </rPh>
    <rPh sb="60" eb="62">
      <t>ミス</t>
    </rPh>
    <rPh sb="64" eb="66">
      <t>ケイカク</t>
    </rPh>
    <rPh sb="67" eb="69">
      <t>サクテイ</t>
    </rPh>
    <phoneticPr fontId="1"/>
  </si>
  <si>
    <t>　平成26年度に策定した中標津町下水道経営戦略（中期ビジョン）に基づき経営を行なっている。
　令和4年度の分析としては、①収益的収支比率が総費用の増加等により減少したものの、⑤経費回収率が汚水処理費の減少等により回復傾向となった。
　しかし、依然として収支不足による一般会計からの基準外繰入金が発生しており、公共下水道事業は厳しい経営状況が続いているといえる。
　令和5年度から地方公営企業法を適用し、公営企業会計となることから、施設等の資産や収支バランスをより精微な数字で把握し、安定的な事業経営に努めるとともに、将来的な料金改定も視野に検討を進める必要がある。</t>
    <rPh sb="38" eb="39">
      <t>オコ</t>
    </rPh>
    <rPh sb="69" eb="72">
      <t>ソウヒヨウ</t>
    </rPh>
    <rPh sb="75" eb="76">
      <t>ナド</t>
    </rPh>
    <rPh sb="79" eb="81">
      <t>ゲンショウ</t>
    </rPh>
    <rPh sb="94" eb="96">
      <t>オスイ</t>
    </rPh>
    <rPh sb="96" eb="98">
      <t>ショリ</t>
    </rPh>
    <rPh sb="98" eb="99">
      <t>ヒ</t>
    </rPh>
    <rPh sb="100" eb="102">
      <t>ゲンショウ</t>
    </rPh>
    <rPh sb="102" eb="103">
      <t>ナド</t>
    </rPh>
    <rPh sb="121" eb="123">
      <t>イゼン</t>
    </rPh>
    <rPh sb="126" eb="128">
      <t>シュウシ</t>
    </rPh>
    <rPh sb="128" eb="130">
      <t>ブソク</t>
    </rPh>
    <rPh sb="182" eb="184">
      <t>レイワ</t>
    </rPh>
    <rPh sb="185" eb="187">
      <t>ネンド</t>
    </rPh>
    <rPh sb="189" eb="191">
      <t>チホウ</t>
    </rPh>
    <rPh sb="191" eb="193">
      <t>コウエイ</t>
    </rPh>
    <rPh sb="193" eb="195">
      <t>キギョウ</t>
    </rPh>
    <rPh sb="195" eb="196">
      <t>ホウ</t>
    </rPh>
    <rPh sb="197" eb="199">
      <t>テキヨウ</t>
    </rPh>
    <rPh sb="201" eb="203">
      <t>コウエイ</t>
    </rPh>
    <rPh sb="203" eb="205">
      <t>キギョウ</t>
    </rPh>
    <rPh sb="205" eb="207">
      <t>カイケイ</t>
    </rPh>
    <rPh sb="215" eb="217">
      <t>シセツ</t>
    </rPh>
    <rPh sb="217" eb="218">
      <t>ナド</t>
    </rPh>
    <rPh sb="219" eb="221">
      <t>シサン</t>
    </rPh>
    <rPh sb="222" eb="224">
      <t>シュウシ</t>
    </rPh>
    <rPh sb="231" eb="233">
      <t>セイビ</t>
    </rPh>
    <rPh sb="234" eb="236">
      <t>スウジ</t>
    </rPh>
    <rPh sb="237" eb="239">
      <t>ハアク</t>
    </rPh>
    <rPh sb="267" eb="269">
      <t>シヤ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</si>
</sst>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0.21</c:v>
                </c:pt>
                <c:pt idx="1">
                  <c:v>0.17</c:v>
                </c:pt>
                <c:pt idx="2">
                  <c:v>9.e-002</c:v>
                </c:pt>
                <c:pt idx="3">
                  <c:v>0.1</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56.72</c:v>
                </c:pt>
                <c:pt idx="1">
                  <c:v>50.53</c:v>
                </c:pt>
                <c:pt idx="2">
                  <c:v>55.49</c:v>
                </c:pt>
                <c:pt idx="3">
                  <c:v>55.95</c:v>
                </c:pt>
                <c:pt idx="4">
                  <c:v>55.67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58</c:v>
                </c:pt>
                <c:pt idx="1">
                  <c:v>57.42</c:v>
                </c:pt>
                <c:pt idx="2">
                  <c:v>55.84</c:v>
                </c:pt>
                <c:pt idx="3">
                  <c:v>55.78</c:v>
                </c:pt>
                <c:pt idx="4">
                  <c:v>54.86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92.14</c:v>
                </c:pt>
                <c:pt idx="1">
                  <c:v>92.4</c:v>
                </c:pt>
                <c:pt idx="2">
                  <c:v>92.67</c:v>
                </c:pt>
                <c:pt idx="3">
                  <c:v>92.77</c:v>
                </c:pt>
                <c:pt idx="4">
                  <c:v>93.08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89.79</c:v>
                </c:pt>
                <c:pt idx="1">
                  <c:v>90.42</c:v>
                </c:pt>
                <c:pt idx="2">
                  <c:v>92.34</c:v>
                </c:pt>
                <c:pt idx="3">
                  <c:v>91.78</c:v>
                </c:pt>
                <c:pt idx="4">
                  <c:v>91.37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77.81</c:v>
                </c:pt>
                <c:pt idx="1">
                  <c:v>78.97</c:v>
                </c:pt>
                <c:pt idx="2">
                  <c:v>79.260000000000005</c:v>
                </c:pt>
                <c:pt idx="3">
                  <c:v>85.01</c:v>
                </c:pt>
                <c:pt idx="4">
                  <c:v>83.89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715.49</c:v>
                </c:pt>
                <c:pt idx="1">
                  <c:v>660.22</c:v>
                </c:pt>
                <c:pt idx="2">
                  <c:v>625.42999999999995</c:v>
                </c:pt>
                <c:pt idx="3">
                  <c:v>538.9</c:v>
                </c:pt>
                <c:pt idx="4">
                  <c:v>493.08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768.62</c:v>
                </c:pt>
                <c:pt idx="1">
                  <c:v>789.44</c:v>
                </c:pt>
                <c:pt idx="2">
                  <c:v>812.92</c:v>
                </c:pt>
                <c:pt idx="3">
                  <c:v>765.48</c:v>
                </c:pt>
                <c:pt idx="4">
                  <c:v>742.08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89.33</c:v>
                </c:pt>
                <c:pt idx="1">
                  <c:v>87.5</c:v>
                </c:pt>
                <c:pt idx="2">
                  <c:v>74.540000000000006</c:v>
                </c:pt>
                <c:pt idx="3">
                  <c:v>88.93</c:v>
                </c:pt>
                <c:pt idx="4">
                  <c:v>89.35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88.06</c:v>
                </c:pt>
                <c:pt idx="1">
                  <c:v>87.29</c:v>
                </c:pt>
                <c:pt idx="2">
                  <c:v>85.4</c:v>
                </c:pt>
                <c:pt idx="3">
                  <c:v>87.8</c:v>
                </c:pt>
                <c:pt idx="4">
                  <c:v>86.51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223.34</c:v>
                </c:pt>
                <c:pt idx="1">
                  <c:v>231.05</c:v>
                </c:pt>
                <c:pt idx="2">
                  <c:v>272.3</c:v>
                </c:pt>
                <c:pt idx="3">
                  <c:v>230.04</c:v>
                </c:pt>
                <c:pt idx="4">
                  <c:v>209.59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179.32</c:v>
                </c:pt>
                <c:pt idx="1">
                  <c:v>176.67</c:v>
                </c:pt>
                <c:pt idx="2">
                  <c:v>188.57</c:v>
                </c:pt>
                <c:pt idx="3">
                  <c:v>187.69</c:v>
                </c:pt>
                <c:pt idx="4">
                  <c:v>188.24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22729</v>
      </c>
      <c r="AM8" s="21"/>
      <c r="AN8" s="21"/>
      <c r="AO8" s="21"/>
      <c r="AP8" s="21"/>
      <c r="AQ8" s="21"/>
      <c r="AR8" s="21"/>
      <c r="AS8" s="21"/>
      <c r="AT8" s="7">
        <f>データ!T6</f>
        <v>684.87</v>
      </c>
      <c r="AU8" s="7"/>
      <c r="AV8" s="7"/>
      <c r="AW8" s="7"/>
      <c r="AX8" s="7"/>
      <c r="AY8" s="7"/>
      <c r="AZ8" s="7"/>
      <c r="BA8" s="7"/>
      <c r="BB8" s="7">
        <f>データ!U6</f>
        <v>33.19</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f>データ!N6</f>
        <v>9.9</v>
      </c>
      <c r="C10" s="7"/>
      <c r="D10" s="7"/>
      <c r="E10" s="7"/>
      <c r="F10" s="7"/>
      <c r="G10" s="7"/>
      <c r="H10" s="7"/>
      <c r="I10" s="7" t="str">
        <f>データ!O6</f>
        <v>該当数値なし</v>
      </c>
      <c r="J10" s="7"/>
      <c r="K10" s="7"/>
      <c r="L10" s="7"/>
      <c r="M10" s="7"/>
      <c r="N10" s="7"/>
      <c r="O10" s="7"/>
      <c r="P10" s="7">
        <f>データ!P6</f>
        <v>82.23</v>
      </c>
      <c r="Q10" s="7"/>
      <c r="R10" s="7"/>
      <c r="S10" s="7"/>
      <c r="T10" s="7"/>
      <c r="U10" s="7"/>
      <c r="V10" s="7"/>
      <c r="W10" s="7">
        <f>データ!Q6</f>
        <v>73.790000000000006</v>
      </c>
      <c r="X10" s="7"/>
      <c r="Y10" s="7"/>
      <c r="Z10" s="7"/>
      <c r="AA10" s="7"/>
      <c r="AB10" s="7"/>
      <c r="AC10" s="7"/>
      <c r="AD10" s="21">
        <f>データ!R6</f>
        <v>3806</v>
      </c>
      <c r="AE10" s="21"/>
      <c r="AF10" s="21"/>
      <c r="AG10" s="21"/>
      <c r="AH10" s="21"/>
      <c r="AI10" s="21"/>
      <c r="AJ10" s="21"/>
      <c r="AK10" s="2"/>
      <c r="AL10" s="21">
        <f>データ!V6</f>
        <v>18421</v>
      </c>
      <c r="AM10" s="21"/>
      <c r="AN10" s="21"/>
      <c r="AO10" s="21"/>
      <c r="AP10" s="21"/>
      <c r="AQ10" s="21"/>
      <c r="AR10" s="21"/>
      <c r="AS10" s="21"/>
      <c r="AT10" s="7">
        <f>データ!W6</f>
        <v>7.61</v>
      </c>
      <c r="AU10" s="7"/>
      <c r="AV10" s="7"/>
      <c r="AW10" s="7"/>
      <c r="AX10" s="7"/>
      <c r="AY10" s="7"/>
      <c r="AZ10" s="7"/>
      <c r="BA10" s="7"/>
      <c r="BB10" s="7">
        <f>データ!X6</f>
        <v>2420.63</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96</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10</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【652.82】</v>
      </c>
      <c r="I86" s="12" t="str">
        <f>データ!CA6</f>
        <v>【97.61】</v>
      </c>
      <c r="J86" s="12" t="str">
        <f>データ!CL6</f>
        <v>【138.29】</v>
      </c>
      <c r="K86" s="12" t="str">
        <f>データ!CW6</f>
        <v>【59.10】</v>
      </c>
      <c r="L86" s="12" t="str">
        <f>データ!DH6</f>
        <v>【95.82】</v>
      </c>
      <c r="M86" s="12" t="s">
        <v>39</v>
      </c>
      <c r="N86" s="12" t="s">
        <v>39</v>
      </c>
      <c r="O86" s="12" t="str">
        <f>データ!EO6</f>
        <v>【0.23】</v>
      </c>
    </row>
  </sheetData>
  <sheetProtection algorithmName="SHA-512" hashValue="nBHIaIq0T857yaHxlqnYvJWqYgcvmiNvdRBBX/Ba6tspx9SwES8DLX32awrP2TUn0bMuVQggxeU8VGyqAmn8FA==" saltValue="uvwS69jvsWNXszR8gP5K8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58</v>
      </c>
      <c r="D3" s="58" t="s">
        <v>59</v>
      </c>
      <c r="E3" s="58" t="s">
        <v>5</v>
      </c>
      <c r="F3" s="58" t="s">
        <v>4</v>
      </c>
      <c r="G3" s="58" t="s">
        <v>23</v>
      </c>
      <c r="H3" s="65" t="s">
        <v>55</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6</v>
      </c>
      <c r="N5" s="67" t="s">
        <v>74</v>
      </c>
      <c r="O5" s="67" t="s">
        <v>75</v>
      </c>
      <c r="P5" s="67" t="s">
        <v>76</v>
      </c>
      <c r="Q5" s="67" t="s">
        <v>77</v>
      </c>
      <c r="R5" s="67" t="s">
        <v>78</v>
      </c>
      <c r="S5" s="67" t="s">
        <v>80</v>
      </c>
      <c r="T5" s="67" t="s">
        <v>81</v>
      </c>
      <c r="U5" s="67" t="s">
        <v>64</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44</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5" s="55" customFormat="1">
      <c r="A6" s="56" t="s">
        <v>97</v>
      </c>
      <c r="B6" s="61">
        <f t="shared" ref="B6:X6" si="1">B7</f>
        <v>2022</v>
      </c>
      <c r="C6" s="61">
        <f t="shared" si="1"/>
        <v>16926</v>
      </c>
      <c r="D6" s="61">
        <f t="shared" si="1"/>
        <v>47</v>
      </c>
      <c r="E6" s="61">
        <f t="shared" si="1"/>
        <v>17</v>
      </c>
      <c r="F6" s="61">
        <f t="shared" si="1"/>
        <v>1</v>
      </c>
      <c r="G6" s="61">
        <f t="shared" si="1"/>
        <v>0</v>
      </c>
      <c r="H6" s="61" t="str">
        <f t="shared" si="1"/>
        <v>北海道　中標津町</v>
      </c>
      <c r="I6" s="61" t="str">
        <f t="shared" si="1"/>
        <v>法非適用</v>
      </c>
      <c r="J6" s="61" t="str">
        <f t="shared" si="1"/>
        <v>下水道事業</v>
      </c>
      <c r="K6" s="61" t="str">
        <f t="shared" si="1"/>
        <v>公共下水道</v>
      </c>
      <c r="L6" s="61" t="str">
        <f t="shared" si="1"/>
        <v>Cd1</v>
      </c>
      <c r="M6" s="61" t="str">
        <f t="shared" si="1"/>
        <v>非設置</v>
      </c>
      <c r="N6" s="70">
        <f t="shared" si="1"/>
        <v>9.9</v>
      </c>
      <c r="O6" s="70" t="str">
        <f t="shared" si="1"/>
        <v>該当数値なし</v>
      </c>
      <c r="P6" s="70">
        <f t="shared" si="1"/>
        <v>82.23</v>
      </c>
      <c r="Q6" s="70">
        <f t="shared" si="1"/>
        <v>73.790000000000006</v>
      </c>
      <c r="R6" s="70">
        <f t="shared" si="1"/>
        <v>3806</v>
      </c>
      <c r="S6" s="70">
        <f t="shared" si="1"/>
        <v>22729</v>
      </c>
      <c r="T6" s="70">
        <f t="shared" si="1"/>
        <v>684.87</v>
      </c>
      <c r="U6" s="70">
        <f t="shared" si="1"/>
        <v>33.19</v>
      </c>
      <c r="V6" s="70">
        <f t="shared" si="1"/>
        <v>18421</v>
      </c>
      <c r="W6" s="70">
        <f t="shared" si="1"/>
        <v>7.61</v>
      </c>
      <c r="X6" s="70">
        <f t="shared" si="1"/>
        <v>2420.63</v>
      </c>
      <c r="Y6" s="78">
        <f t="shared" ref="Y6:AH6" si="2">IF(Y7="",NA(),Y7)</f>
        <v>77.81</v>
      </c>
      <c r="Z6" s="78">
        <f t="shared" si="2"/>
        <v>78.97</v>
      </c>
      <c r="AA6" s="78">
        <f t="shared" si="2"/>
        <v>79.260000000000005</v>
      </c>
      <c r="AB6" s="78">
        <f t="shared" si="2"/>
        <v>85.01</v>
      </c>
      <c r="AC6" s="78">
        <f t="shared" si="2"/>
        <v>83.89</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715.49</v>
      </c>
      <c r="BG6" s="78">
        <f t="shared" si="5"/>
        <v>660.22</v>
      </c>
      <c r="BH6" s="78">
        <f t="shared" si="5"/>
        <v>625.42999999999995</v>
      </c>
      <c r="BI6" s="78">
        <f t="shared" si="5"/>
        <v>538.9</v>
      </c>
      <c r="BJ6" s="78">
        <f t="shared" si="5"/>
        <v>493.08</v>
      </c>
      <c r="BK6" s="78">
        <f t="shared" si="5"/>
        <v>768.62</v>
      </c>
      <c r="BL6" s="78">
        <f t="shared" si="5"/>
        <v>789.44</v>
      </c>
      <c r="BM6" s="78">
        <f t="shared" si="5"/>
        <v>812.92</v>
      </c>
      <c r="BN6" s="78">
        <f t="shared" si="5"/>
        <v>765.48</v>
      </c>
      <c r="BO6" s="78">
        <f t="shared" si="5"/>
        <v>742.08</v>
      </c>
      <c r="BP6" s="70" t="str">
        <f>IF(BP7="","",IF(BP7="-","【-】","【"&amp;SUBSTITUTE(TEXT(BP7,"#,##0.00"),"-","△")&amp;"】"))</f>
        <v>【652.82】</v>
      </c>
      <c r="BQ6" s="78">
        <f t="shared" ref="BQ6:BZ6" si="6">IF(BQ7="",NA(),BQ7)</f>
        <v>89.33</v>
      </c>
      <c r="BR6" s="78">
        <f t="shared" si="6"/>
        <v>87.5</v>
      </c>
      <c r="BS6" s="78">
        <f t="shared" si="6"/>
        <v>74.540000000000006</v>
      </c>
      <c r="BT6" s="78">
        <f t="shared" si="6"/>
        <v>88.93</v>
      </c>
      <c r="BU6" s="78">
        <f t="shared" si="6"/>
        <v>89.35</v>
      </c>
      <c r="BV6" s="78">
        <f t="shared" si="6"/>
        <v>88.06</v>
      </c>
      <c r="BW6" s="78">
        <f t="shared" si="6"/>
        <v>87.29</v>
      </c>
      <c r="BX6" s="78">
        <f t="shared" si="6"/>
        <v>85.4</v>
      </c>
      <c r="BY6" s="78">
        <f t="shared" si="6"/>
        <v>87.8</v>
      </c>
      <c r="BZ6" s="78">
        <f t="shared" si="6"/>
        <v>86.51</v>
      </c>
      <c r="CA6" s="70" t="str">
        <f>IF(CA7="","",IF(CA7="-","【-】","【"&amp;SUBSTITUTE(TEXT(CA7,"#,##0.00"),"-","△")&amp;"】"))</f>
        <v>【97.61】</v>
      </c>
      <c r="CB6" s="78">
        <f t="shared" ref="CB6:CK6" si="7">IF(CB7="",NA(),CB7)</f>
        <v>223.34</v>
      </c>
      <c r="CC6" s="78">
        <f t="shared" si="7"/>
        <v>231.05</v>
      </c>
      <c r="CD6" s="78">
        <f t="shared" si="7"/>
        <v>272.3</v>
      </c>
      <c r="CE6" s="78">
        <f t="shared" si="7"/>
        <v>230.04</v>
      </c>
      <c r="CF6" s="78">
        <f t="shared" si="7"/>
        <v>209.59</v>
      </c>
      <c r="CG6" s="78">
        <f t="shared" si="7"/>
        <v>179.32</v>
      </c>
      <c r="CH6" s="78">
        <f t="shared" si="7"/>
        <v>176.67</v>
      </c>
      <c r="CI6" s="78">
        <f t="shared" si="7"/>
        <v>188.57</v>
      </c>
      <c r="CJ6" s="78">
        <f t="shared" si="7"/>
        <v>187.69</v>
      </c>
      <c r="CK6" s="78">
        <f t="shared" si="7"/>
        <v>188.24</v>
      </c>
      <c r="CL6" s="70" t="str">
        <f>IF(CL7="","",IF(CL7="-","【-】","【"&amp;SUBSTITUTE(TEXT(CL7,"#,##0.00"),"-","△")&amp;"】"))</f>
        <v>【138.29】</v>
      </c>
      <c r="CM6" s="78">
        <f t="shared" ref="CM6:CV6" si="8">IF(CM7="",NA(),CM7)</f>
        <v>56.72</v>
      </c>
      <c r="CN6" s="78">
        <f t="shared" si="8"/>
        <v>50.53</v>
      </c>
      <c r="CO6" s="78">
        <f t="shared" si="8"/>
        <v>55.49</v>
      </c>
      <c r="CP6" s="78">
        <f t="shared" si="8"/>
        <v>55.95</v>
      </c>
      <c r="CQ6" s="78">
        <f t="shared" si="8"/>
        <v>55.67</v>
      </c>
      <c r="CR6" s="78">
        <f t="shared" si="8"/>
        <v>58</v>
      </c>
      <c r="CS6" s="78">
        <f t="shared" si="8"/>
        <v>57.42</v>
      </c>
      <c r="CT6" s="78">
        <f t="shared" si="8"/>
        <v>55.84</v>
      </c>
      <c r="CU6" s="78">
        <f t="shared" si="8"/>
        <v>55.78</v>
      </c>
      <c r="CV6" s="78">
        <f t="shared" si="8"/>
        <v>54.86</v>
      </c>
      <c r="CW6" s="70" t="str">
        <f>IF(CW7="","",IF(CW7="-","【-】","【"&amp;SUBSTITUTE(TEXT(CW7,"#,##0.00"),"-","△")&amp;"】"))</f>
        <v>【59.10】</v>
      </c>
      <c r="CX6" s="78">
        <f t="shared" ref="CX6:DG6" si="9">IF(CX7="",NA(),CX7)</f>
        <v>92.14</v>
      </c>
      <c r="CY6" s="78">
        <f t="shared" si="9"/>
        <v>92.4</v>
      </c>
      <c r="CZ6" s="78">
        <f t="shared" si="9"/>
        <v>92.67</v>
      </c>
      <c r="DA6" s="78">
        <f t="shared" si="9"/>
        <v>92.77</v>
      </c>
      <c r="DB6" s="78">
        <f t="shared" si="9"/>
        <v>93.08</v>
      </c>
      <c r="DC6" s="78">
        <f t="shared" si="9"/>
        <v>89.79</v>
      </c>
      <c r="DD6" s="78">
        <f t="shared" si="9"/>
        <v>90.42</v>
      </c>
      <c r="DE6" s="78">
        <f t="shared" si="9"/>
        <v>92.34</v>
      </c>
      <c r="DF6" s="78">
        <f t="shared" si="9"/>
        <v>91.78</v>
      </c>
      <c r="DG6" s="78">
        <f t="shared" si="9"/>
        <v>91.37</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0.21</v>
      </c>
      <c r="EK6" s="78">
        <f t="shared" si="12"/>
        <v>0.17</v>
      </c>
      <c r="EL6" s="78">
        <f t="shared" si="12"/>
        <v>9.e-002</v>
      </c>
      <c r="EM6" s="78">
        <f t="shared" si="12"/>
        <v>0.1</v>
      </c>
      <c r="EN6" s="78">
        <f t="shared" si="12"/>
        <v>7.0000000000000007e-002</v>
      </c>
      <c r="EO6" s="70" t="str">
        <f>IF(EO7="","",IF(EO7="-","【-】","【"&amp;SUBSTITUTE(TEXT(EO7,"#,##0.00"),"-","△")&amp;"】"))</f>
        <v>【0.23】</v>
      </c>
    </row>
    <row r="7" spans="1:145" s="55" customFormat="1">
      <c r="A7" s="56"/>
      <c r="B7" s="62">
        <v>2022</v>
      </c>
      <c r="C7" s="62">
        <v>16926</v>
      </c>
      <c r="D7" s="62">
        <v>47</v>
      </c>
      <c r="E7" s="62">
        <v>17</v>
      </c>
      <c r="F7" s="62">
        <v>1</v>
      </c>
      <c r="G7" s="62">
        <v>0</v>
      </c>
      <c r="H7" s="62" t="s">
        <v>98</v>
      </c>
      <c r="I7" s="62" t="s">
        <v>99</v>
      </c>
      <c r="J7" s="62" t="s">
        <v>100</v>
      </c>
      <c r="K7" s="62" t="s">
        <v>101</v>
      </c>
      <c r="L7" s="62" t="s">
        <v>79</v>
      </c>
      <c r="M7" s="62" t="s">
        <v>102</v>
      </c>
      <c r="N7" s="71">
        <v>9.9</v>
      </c>
      <c r="O7" s="71" t="s">
        <v>103</v>
      </c>
      <c r="P7" s="71">
        <v>82.23</v>
      </c>
      <c r="Q7" s="71">
        <v>73.790000000000006</v>
      </c>
      <c r="R7" s="71">
        <v>3806</v>
      </c>
      <c r="S7" s="71">
        <v>22729</v>
      </c>
      <c r="T7" s="71">
        <v>684.87</v>
      </c>
      <c r="U7" s="71">
        <v>33.19</v>
      </c>
      <c r="V7" s="71">
        <v>18421</v>
      </c>
      <c r="W7" s="71">
        <v>7.61</v>
      </c>
      <c r="X7" s="71">
        <v>2420.63</v>
      </c>
      <c r="Y7" s="71">
        <v>77.81</v>
      </c>
      <c r="Z7" s="71">
        <v>78.97</v>
      </c>
      <c r="AA7" s="71">
        <v>79.260000000000005</v>
      </c>
      <c r="AB7" s="71">
        <v>85.01</v>
      </c>
      <c r="AC7" s="71">
        <v>83.89</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715.49</v>
      </c>
      <c r="BG7" s="71">
        <v>660.22</v>
      </c>
      <c r="BH7" s="71">
        <v>625.42999999999995</v>
      </c>
      <c r="BI7" s="71">
        <v>538.9</v>
      </c>
      <c r="BJ7" s="71">
        <v>493.08</v>
      </c>
      <c r="BK7" s="71">
        <v>768.62</v>
      </c>
      <c r="BL7" s="71">
        <v>789.44</v>
      </c>
      <c r="BM7" s="71">
        <v>812.92</v>
      </c>
      <c r="BN7" s="71">
        <v>765.48</v>
      </c>
      <c r="BO7" s="71">
        <v>742.08</v>
      </c>
      <c r="BP7" s="71">
        <v>652.82000000000005</v>
      </c>
      <c r="BQ7" s="71">
        <v>89.33</v>
      </c>
      <c r="BR7" s="71">
        <v>87.5</v>
      </c>
      <c r="BS7" s="71">
        <v>74.540000000000006</v>
      </c>
      <c r="BT7" s="71">
        <v>88.93</v>
      </c>
      <c r="BU7" s="71">
        <v>89.35</v>
      </c>
      <c r="BV7" s="71">
        <v>88.06</v>
      </c>
      <c r="BW7" s="71">
        <v>87.29</v>
      </c>
      <c r="BX7" s="71">
        <v>85.4</v>
      </c>
      <c r="BY7" s="71">
        <v>87.8</v>
      </c>
      <c r="BZ7" s="71">
        <v>86.51</v>
      </c>
      <c r="CA7" s="71">
        <v>97.61</v>
      </c>
      <c r="CB7" s="71">
        <v>223.34</v>
      </c>
      <c r="CC7" s="71">
        <v>231.05</v>
      </c>
      <c r="CD7" s="71">
        <v>272.3</v>
      </c>
      <c r="CE7" s="71">
        <v>230.04</v>
      </c>
      <c r="CF7" s="71">
        <v>209.59</v>
      </c>
      <c r="CG7" s="71">
        <v>179.32</v>
      </c>
      <c r="CH7" s="71">
        <v>176.67</v>
      </c>
      <c r="CI7" s="71">
        <v>188.57</v>
      </c>
      <c r="CJ7" s="71">
        <v>187.69</v>
      </c>
      <c r="CK7" s="71">
        <v>188.24</v>
      </c>
      <c r="CL7" s="71">
        <v>138.29</v>
      </c>
      <c r="CM7" s="71">
        <v>56.72</v>
      </c>
      <c r="CN7" s="71">
        <v>50.53</v>
      </c>
      <c r="CO7" s="71">
        <v>55.49</v>
      </c>
      <c r="CP7" s="71">
        <v>55.95</v>
      </c>
      <c r="CQ7" s="71">
        <v>55.67</v>
      </c>
      <c r="CR7" s="71">
        <v>58</v>
      </c>
      <c r="CS7" s="71">
        <v>57.42</v>
      </c>
      <c r="CT7" s="71">
        <v>55.84</v>
      </c>
      <c r="CU7" s="71">
        <v>55.78</v>
      </c>
      <c r="CV7" s="71">
        <v>54.86</v>
      </c>
      <c r="CW7" s="71">
        <v>59.1</v>
      </c>
      <c r="CX7" s="71">
        <v>92.14</v>
      </c>
      <c r="CY7" s="71">
        <v>92.4</v>
      </c>
      <c r="CZ7" s="71">
        <v>92.67</v>
      </c>
      <c r="DA7" s="71">
        <v>92.77</v>
      </c>
      <c r="DB7" s="71">
        <v>93.08</v>
      </c>
      <c r="DC7" s="71">
        <v>89.79</v>
      </c>
      <c r="DD7" s="71">
        <v>90.42</v>
      </c>
      <c r="DE7" s="71">
        <v>92.34</v>
      </c>
      <c r="DF7" s="71">
        <v>91.78</v>
      </c>
      <c r="DG7" s="71">
        <v>91.37</v>
      </c>
      <c r="DH7" s="71">
        <v>95.82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0.21</v>
      </c>
      <c r="EK7" s="71">
        <v>0.17</v>
      </c>
      <c r="EL7" s="71">
        <v>9.e-002</v>
      </c>
      <c r="EM7" s="71">
        <v>0.1</v>
      </c>
      <c r="EN7" s="71">
        <v>7.0000000000000007e-002</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dcterms:created xsi:type="dcterms:W3CDTF">2023-12-12T02:46:01Z</dcterms:created>
  <dcterms:modified xsi:type="dcterms:W3CDTF">2024-10-01T00:49:59Z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2024-10-01T00:49:59Z</vt:filetime>
  </property>
</Properties>
</file>